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4" documentId="13_ncr:1_{7EF1CDC0-D36D-4701-96D1-240D5E9FA60C}" xr6:coauthVersionLast="47" xr6:coauthVersionMax="47" xr10:uidLastSave="{244424A6-60E0-422C-AAFB-0C0D87A15231}"/>
  <bookViews>
    <workbookView xWindow="-120" yWindow="-120" windowWidth="29040" windowHeight="15720" xr2:uid="{9D5BB111-16F5-4136-851C-442C13FDAF20}"/>
  </bookViews>
  <sheets>
    <sheet name="表紙" sheetId="27" r:id="rId1"/>
    <sheet name="表紙プルダウン【非表示にする】" sheetId="32" state="hidden" r:id="rId2"/>
    <sheet name="Ⅰ.入学状況等（５年一貫）" sheetId="30" r:id="rId3"/>
    <sheet name="Ⅰ.入学状況等（准看・専攻科）" sheetId="13" r:id="rId4"/>
    <sheet name="Ⅱ.生徒納付金" sheetId="34" r:id="rId5"/>
    <sheet name="Ⅲ．教職員の状況" sheetId="35" r:id="rId6"/>
    <sheet name="Ⅳ.講師の人件費" sheetId="12" r:id="rId7"/>
    <sheet name="Ⅴ.実習に関する状況" sheetId="11" r:id="rId8"/>
    <sheet name="Ⅵ.看護師国家試験" sheetId="33" r:id="rId9"/>
    <sheet name="目次【非表示にする】" sheetId="36" state="hidden" r:id="rId10"/>
    <sheet name="７年度学校名簿 【非表示にする】" sheetId="31" state="hidden" r:id="rId11"/>
    <sheet name="生徒数【非表示にする】" sheetId="28" state="hidden" r:id="rId12"/>
    <sheet name="（回答不要）" sheetId="29" state="hidden" r:id="rId13"/>
    <sheet name="1入力不要です" sheetId="17" state="hidden" r:id="rId14"/>
    <sheet name="2入力不要です" sheetId="24" state="hidden" r:id="rId15"/>
    <sheet name="3入力不要です" sheetId="25" state="hidden" r:id="rId16"/>
    <sheet name="4入力不要です" sheetId="22" state="hidden" r:id="rId17"/>
  </sheets>
  <definedNames>
    <definedName name="_xlnm.Print_Area" localSheetId="12">'（回答不要）'!$A$1:$AC$31</definedName>
    <definedName name="_xlnm.Print_Area" localSheetId="13">'1入力不要です'!#REF!</definedName>
    <definedName name="_xlnm.Print_Area" localSheetId="14">'2入力不要です'!#REF!</definedName>
    <definedName name="_xlnm.Print_Area" localSheetId="15">'3入力不要です'!#REF!</definedName>
    <definedName name="_xlnm.Print_Area" localSheetId="16">'4入力不要です'!#REF!</definedName>
    <definedName name="_xlnm.Print_Area" localSheetId="10">'７年度学校名簿 【非表示にする】'!$A$1:$H$72</definedName>
    <definedName name="_xlnm.Print_Area" localSheetId="2">'Ⅰ.入学状況等（５年一貫）'!$A$1:$AS$46</definedName>
    <definedName name="_xlnm.Print_Area" localSheetId="3">'Ⅰ.入学状況等（准看・専攻科）'!$A$1:$AX$78</definedName>
    <definedName name="_xlnm.Print_Area" localSheetId="5">'Ⅲ．教職員の状況'!$A$1:$BA$26</definedName>
    <definedName name="_xlnm.Print_Area" localSheetId="6">Ⅳ.講師の人件費!$A$1:$BA$38</definedName>
    <definedName name="_xlnm.Print_Area" localSheetId="7">Ⅴ.実習に関する状況!$A$1:$BI$32</definedName>
    <definedName name="_xlnm.Print_Area" localSheetId="8">Ⅵ.看護師国家試験!$A$1:$AL$22</definedName>
    <definedName name="_xlnm.Print_Area" localSheetId="0">表紙!$A$1:$AT$38</definedName>
    <definedName name="_xlnm.Print_Titles" localSheetId="10">'７年度学校名簿 【非表示にする】'!$5:$6</definedName>
    <definedName name="愛知">表紙プルダウン【非表示にする】!$K$3</definedName>
    <definedName name="愛媛">表紙プルダウン【非表示にする】!$U$3:$U$5</definedName>
    <definedName name="茨城">表紙プルダウン【非表示にする】!$F$3</definedName>
    <definedName name="岡山">表紙プルダウン【非表示にする】!$Q$3:$Q$4</definedName>
    <definedName name="岩手">表紙プルダウン【非表示にする】!$C$3</definedName>
    <definedName name="岐阜">表紙プルダウン【非表示にする】!$I$3</definedName>
    <definedName name="宮崎">表紙プルダウン【非表示にする】!$AB$3:$AB$7</definedName>
    <definedName name="京都">表紙プルダウン【非表示にする】!$M$3:$M$5</definedName>
    <definedName name="熊本">表紙プルダウン【非表示にする】!$Z$3:$Z$6</definedName>
    <definedName name="広島">表紙プルダウン【非表示にする】!$R$3</definedName>
    <definedName name="香川">表紙プルダウン【非表示にする】!$T$3:$T$5</definedName>
    <definedName name="高知">表紙プルダウン【非表示にする】!$V$3</definedName>
    <definedName name="佐賀">表紙プルダウン【非表示にする】!$X$3</definedName>
    <definedName name="山口">表紙プルダウン【非表示にする】!$S$3:$S$6</definedName>
    <definedName name="滋賀">表紙プルダウン【非表示にする】!$L$3</definedName>
    <definedName name="鹿児島">表紙プルダウン【非表示にする】!$AC$3:$AC$7</definedName>
    <definedName name="従来通り実施の次を非表示">'（回答不要）'!#REF!</definedName>
    <definedName name="従来通り実施の次を表示">'（回答不要）'!#REF!</definedName>
    <definedName name="新潟">表紙プルダウン【非表示にする】!$E$3</definedName>
    <definedName name="青森">表紙プルダウン【非表示にする】!$B$3:$B$4</definedName>
    <definedName name="静岡">表紙プルダウン【非表示にする】!$J$3</definedName>
    <definedName name="選択してください">表紙プルダウン【非表示にする】!$A$3:$A$10</definedName>
    <definedName name="大阪">表紙プルダウン【非表示にする】!$N$3:$N$5</definedName>
    <definedName name="大分">表紙プルダウン【非表示にする】!$AA$3:$AA$8</definedName>
    <definedName name="長崎">表紙プルダウン【非表示にする】!$Y$3:$Y$5</definedName>
    <definedName name="鳥取">表紙プルダウン【非表示にする】!$P$3</definedName>
    <definedName name="東京">表紙プルダウン【非表示にする】!$G$3</definedName>
    <definedName name="奈良">表紙プルダウン【非表示にする】!$O$3</definedName>
    <definedName name="福井">表紙プルダウン【非表示にする】!$H$3</definedName>
    <definedName name="福岡">表紙プルダウン【非表示にする】!$W$3:$W$10</definedName>
    <definedName name="福島">表紙プルダウン【非表示にする】!$D$3:$D$4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7" l="1"/>
  <c r="G23" i="27"/>
  <c r="G26" i="27"/>
  <c r="G27" i="27"/>
  <c r="G28" i="27"/>
  <c r="G29" i="27"/>
  <c r="P12" i="11"/>
  <c r="P18" i="11"/>
  <c r="V42" i="30" l="1"/>
  <c r="AD25" i="30"/>
  <c r="AD24" i="30"/>
  <c r="U39" i="30"/>
  <c r="D44" i="30"/>
  <c r="C43" i="30"/>
  <c r="G44" i="30"/>
  <c r="F43" i="30"/>
  <c r="P44" i="30"/>
  <c r="O43" i="30"/>
  <c r="S44" i="30"/>
  <c r="R43" i="30"/>
  <c r="U41" i="30"/>
  <c r="V40" i="30"/>
  <c r="U36" i="13"/>
  <c r="R36" i="13"/>
  <c r="O36" i="13"/>
  <c r="L75" i="13"/>
  <c r="I75" i="13"/>
  <c r="AN74" i="13"/>
  <c r="AE74" i="13"/>
  <c r="AE72" i="13"/>
  <c r="V74" i="13"/>
  <c r="V72" i="13"/>
  <c r="AN72" i="13" s="1"/>
  <c r="U59" i="13"/>
  <c r="C59" i="13"/>
  <c r="AJ58" i="13"/>
  <c r="AJ57" i="13"/>
  <c r="AD18" i="13"/>
  <c r="AD19" i="13"/>
  <c r="AN35" i="13"/>
  <c r="AN33" i="13"/>
  <c r="AE33" i="13"/>
  <c r="AE35" i="13"/>
  <c r="A24" i="34"/>
  <c r="A25" i="34"/>
  <c r="V44" i="30" l="1"/>
  <c r="U43" i="30"/>
  <c r="C60" i="13"/>
  <c r="C62" i="13"/>
  <c r="C61" i="13"/>
  <c r="C23" i="13"/>
  <c r="C22" i="13"/>
  <c r="C21" i="13"/>
  <c r="C30" i="30"/>
  <c r="C29" i="30"/>
  <c r="C28" i="30"/>
  <c r="P13" i="11"/>
  <c r="U19" i="34"/>
  <c r="R19" i="34"/>
  <c r="O19" i="34"/>
  <c r="L19" i="34"/>
  <c r="I19" i="34"/>
  <c r="U13" i="34"/>
  <c r="R13" i="34"/>
  <c r="O13" i="34"/>
  <c r="L13" i="34"/>
  <c r="I13" i="34"/>
  <c r="AJ75" i="13"/>
  <c r="AG75" i="13"/>
  <c r="AB76" i="13"/>
  <c r="Y76" i="13"/>
  <c r="S76" i="13"/>
  <c r="P76" i="13"/>
  <c r="AA75" i="13"/>
  <c r="X75" i="13"/>
  <c r="R75" i="13"/>
  <c r="O75" i="13"/>
  <c r="D76" i="13"/>
  <c r="G76" i="13"/>
  <c r="F75" i="13"/>
  <c r="C75" i="13"/>
  <c r="AG59" i="13"/>
  <c r="AD59" i="13"/>
  <c r="AA59" i="13"/>
  <c r="X59" i="13"/>
  <c r="R59" i="13"/>
  <c r="O59" i="13"/>
  <c r="L59" i="13"/>
  <c r="I59" i="13"/>
  <c r="F59" i="13"/>
  <c r="L36" i="13"/>
  <c r="I36" i="13"/>
  <c r="F36" i="13"/>
  <c r="C36" i="13"/>
  <c r="AS36" i="13"/>
  <c r="AP36" i="13"/>
  <c r="AK37" i="13"/>
  <c r="AJ36" i="13"/>
  <c r="AH37" i="13"/>
  <c r="AG36" i="13"/>
  <c r="AB37" i="13"/>
  <c r="AA36" i="13"/>
  <c r="AD34" i="13"/>
  <c r="AD32" i="13"/>
  <c r="AA20" i="13"/>
  <c r="X20" i="13"/>
  <c r="U20" i="13"/>
  <c r="R20" i="13"/>
  <c r="P21" i="11"/>
  <c r="P20" i="11"/>
  <c r="P19" i="11"/>
  <c r="P17" i="11"/>
  <c r="P16" i="11"/>
  <c r="P15" i="11"/>
  <c r="P14" i="11"/>
  <c r="P25" i="35"/>
  <c r="P24" i="35"/>
  <c r="H25" i="35"/>
  <c r="L25" i="35"/>
  <c r="L24" i="35"/>
  <c r="H24" i="35"/>
  <c r="T23" i="35"/>
  <c r="T22" i="35"/>
  <c r="T21" i="35"/>
  <c r="T20" i="35"/>
  <c r="T19" i="35"/>
  <c r="T18" i="35"/>
  <c r="T17" i="35"/>
  <c r="T16" i="35"/>
  <c r="T15" i="35"/>
  <c r="T14" i="35"/>
  <c r="P26" i="35" l="1"/>
  <c r="H26" i="35"/>
  <c r="T25" i="35"/>
  <c r="T24" i="35"/>
  <c r="U22" i="34"/>
  <c r="R22" i="34"/>
  <c r="O22" i="34"/>
  <c r="L22" i="34"/>
  <c r="I22" i="34"/>
  <c r="AD20" i="13"/>
  <c r="AE37" i="13"/>
  <c r="AD36" i="13"/>
  <c r="AV5" i="30"/>
  <c r="AV6" i="30" s="1"/>
  <c r="T26" i="35" l="1"/>
  <c r="AB18" i="11"/>
  <c r="AN18" i="11"/>
  <c r="AN17" i="11"/>
  <c r="AN13" i="11"/>
  <c r="AN12" i="11"/>
  <c r="AB13" i="11"/>
  <c r="AB14" i="11"/>
  <c r="AB15" i="11"/>
  <c r="AB17" i="11"/>
  <c r="AB19" i="11"/>
  <c r="AB20" i="11"/>
  <c r="AB12" i="11"/>
  <c r="L26" i="35" l="1"/>
  <c r="AW5" i="34" l="1"/>
  <c r="AW6" i="34" s="1"/>
  <c r="AW5" i="33" l="1"/>
  <c r="AW6" i="33" s="1"/>
  <c r="AE37" i="29"/>
  <c r="AE36" i="29" s="1"/>
  <c r="BM6" i="11"/>
  <c r="AM34" i="13"/>
  <c r="AM32" i="13"/>
  <c r="AD41" i="30"/>
  <c r="AM41" i="30" s="1"/>
  <c r="AN37" i="13" l="1"/>
  <c r="AM36" i="13"/>
  <c r="BM5" i="11"/>
  <c r="AB44" i="30"/>
  <c r="Y44" i="30"/>
  <c r="AJ43" i="30"/>
  <c r="AG43" i="30"/>
  <c r="AA43" i="30"/>
  <c r="X43" i="30"/>
  <c r="L43" i="30"/>
  <c r="I43" i="30"/>
  <c r="AE42" i="30"/>
  <c r="AN42" i="30" s="1"/>
  <c r="AE40" i="30"/>
  <c r="AN40" i="30" s="1"/>
  <c r="AD39" i="30"/>
  <c r="AM39" i="30" s="1"/>
  <c r="AM26" i="30"/>
  <c r="AK26" i="30"/>
  <c r="AI26" i="30"/>
  <c r="AG26" i="30"/>
  <c r="AA26" i="30"/>
  <c r="X26" i="30"/>
  <c r="V26" i="30"/>
  <c r="T26" i="30"/>
  <c r="R26" i="30"/>
  <c r="O26" i="30"/>
  <c r="L26" i="30"/>
  <c r="I26" i="30"/>
  <c r="F26" i="30"/>
  <c r="C26" i="30"/>
  <c r="AO25" i="30"/>
  <c r="AO24" i="30"/>
  <c r="AO26" i="30" l="1"/>
  <c r="AD26" i="30"/>
  <c r="AE44" i="30"/>
  <c r="AN44" i="30" s="1"/>
  <c r="AD43" i="30"/>
  <c r="AM43" i="30" s="1"/>
  <c r="DF7" i="17" l="1"/>
  <c r="DE7" i="17"/>
  <c r="N28" i="22" l="1"/>
  <c r="AW35" i="13" l="1"/>
  <c r="AW33" i="13"/>
  <c r="E59" i="22"/>
  <c r="G69" i="22"/>
  <c r="G68" i="22"/>
  <c r="B69" i="22"/>
  <c r="B68" i="22"/>
  <c r="C63" i="22"/>
  <c r="C62" i="22"/>
  <c r="C61" i="22"/>
  <c r="B63" i="22"/>
  <c r="B62" i="22"/>
  <c r="B61" i="22"/>
  <c r="AW37" i="13" l="1"/>
  <c r="J56" i="22"/>
  <c r="J49" i="22"/>
  <c r="E56" i="22"/>
  <c r="E49" i="22"/>
  <c r="D49" i="22"/>
  <c r="R15" i="22" l="1"/>
  <c r="R16" i="22"/>
  <c r="S15" i="22"/>
  <c r="S16" i="22"/>
  <c r="S17" i="22"/>
  <c r="R17" i="22"/>
  <c r="S18" i="22" l="1"/>
  <c r="R18" i="22"/>
  <c r="Q15" i="22"/>
  <c r="CN7" i="25"/>
  <c r="CM7" i="25"/>
  <c r="CK7" i="25"/>
  <c r="CJ7" i="25"/>
  <c r="CT7" i="24"/>
  <c r="CS7" i="24"/>
  <c r="CQ7" i="24"/>
  <c r="CP7" i="24"/>
  <c r="DA7" i="17"/>
  <c r="CZ7" i="17"/>
  <c r="CX7" i="17"/>
  <c r="CW7" i="17"/>
  <c r="CO7" i="25" l="1"/>
  <c r="CR7" i="24"/>
  <c r="CL7" i="25"/>
  <c r="DB7" i="17"/>
  <c r="CU7" i="24"/>
  <c r="CY7" i="17"/>
  <c r="E55" i="22"/>
  <c r="D7" i="17"/>
  <c r="D37" i="13"/>
  <c r="A60" i="22" l="1"/>
  <c r="A53" i="22"/>
  <c r="H57" i="22"/>
  <c r="G57" i="22"/>
  <c r="C57" i="22"/>
  <c r="B57" i="22"/>
  <c r="H50" i="22"/>
  <c r="G50" i="22"/>
  <c r="C50" i="22"/>
  <c r="B50" i="22"/>
  <c r="I56" i="22"/>
  <c r="H56" i="22"/>
  <c r="G56" i="22"/>
  <c r="D56" i="22"/>
  <c r="C56" i="22"/>
  <c r="B56" i="22"/>
  <c r="I49" i="22"/>
  <c r="H49" i="22"/>
  <c r="G49" i="22"/>
  <c r="C49" i="22"/>
  <c r="B49" i="22"/>
  <c r="K55" i="22"/>
  <c r="J55" i="22"/>
  <c r="I55" i="22"/>
  <c r="H55" i="22"/>
  <c r="G55" i="22"/>
  <c r="F55" i="22"/>
  <c r="D55" i="22"/>
  <c r="C55" i="22"/>
  <c r="B55" i="22"/>
  <c r="K48" i="22"/>
  <c r="J48" i="22"/>
  <c r="I48" i="22"/>
  <c r="H48" i="22"/>
  <c r="G48" i="22"/>
  <c r="F48" i="22"/>
  <c r="E48" i="22"/>
  <c r="D48" i="22"/>
  <c r="C48" i="22"/>
  <c r="B48" i="22"/>
  <c r="AD71" i="13"/>
  <c r="D67" i="22"/>
  <c r="A67" i="22"/>
  <c r="A46" i="22"/>
  <c r="A38" i="22"/>
  <c r="A30" i="22"/>
  <c r="A22" i="22"/>
  <c r="M42" i="22" l="1"/>
  <c r="L42" i="22"/>
  <c r="M41" i="22"/>
  <c r="L41" i="22"/>
  <c r="M40" i="22"/>
  <c r="M39" i="22"/>
  <c r="L40" i="22"/>
  <c r="L39" i="22"/>
  <c r="L37" i="22"/>
  <c r="K42" i="22"/>
  <c r="J42" i="22"/>
  <c r="K41" i="22"/>
  <c r="J41" i="22"/>
  <c r="K40" i="22"/>
  <c r="K39" i="22"/>
  <c r="J40" i="22"/>
  <c r="J39" i="22"/>
  <c r="J37" i="22"/>
  <c r="I42" i="22"/>
  <c r="H42" i="22"/>
  <c r="I41" i="22"/>
  <c r="H41" i="22"/>
  <c r="I40" i="22"/>
  <c r="I39" i="22"/>
  <c r="H40" i="22"/>
  <c r="H39" i="22"/>
  <c r="H37" i="22"/>
  <c r="G42" i="22"/>
  <c r="F42" i="22"/>
  <c r="G41" i="22"/>
  <c r="F41" i="22"/>
  <c r="G40" i="22"/>
  <c r="G39" i="22"/>
  <c r="F40" i="22"/>
  <c r="F39" i="22"/>
  <c r="F37" i="22"/>
  <c r="E42" i="22"/>
  <c r="D42" i="22"/>
  <c r="E41" i="22"/>
  <c r="D41" i="22"/>
  <c r="E40" i="22"/>
  <c r="E39" i="22"/>
  <c r="D40" i="22"/>
  <c r="D39" i="22"/>
  <c r="D37" i="22"/>
  <c r="C42" i="22"/>
  <c r="B42" i="22"/>
  <c r="C41" i="22"/>
  <c r="B41" i="22"/>
  <c r="C40" i="22"/>
  <c r="C39" i="22"/>
  <c r="B40" i="22"/>
  <c r="B39" i="22"/>
  <c r="B37" i="22"/>
  <c r="Q34" i="22"/>
  <c r="P34" i="22"/>
  <c r="Q33" i="22"/>
  <c r="P33" i="22"/>
  <c r="Q32" i="22"/>
  <c r="Q31" i="22"/>
  <c r="P32" i="22"/>
  <c r="P31" i="22"/>
  <c r="P29" i="22"/>
  <c r="O34" i="22"/>
  <c r="N34" i="22"/>
  <c r="O33" i="22"/>
  <c r="N33" i="22"/>
  <c r="O32" i="22"/>
  <c r="O31" i="22"/>
  <c r="N32" i="22"/>
  <c r="N31" i="22"/>
  <c r="M34" i="22"/>
  <c r="L34" i="22"/>
  <c r="M33" i="22"/>
  <c r="L33" i="22"/>
  <c r="M32" i="22"/>
  <c r="M31" i="22"/>
  <c r="L32" i="22"/>
  <c r="L31" i="22"/>
  <c r="L28" i="22"/>
  <c r="K34" i="22"/>
  <c r="J34" i="22"/>
  <c r="K33" i="22"/>
  <c r="J33" i="22"/>
  <c r="K32" i="22"/>
  <c r="K31" i="22"/>
  <c r="J32" i="22"/>
  <c r="J31" i="22"/>
  <c r="J28" i="22"/>
  <c r="I34" i="22"/>
  <c r="H34" i="22"/>
  <c r="I33" i="22"/>
  <c r="H33" i="22"/>
  <c r="I32" i="22"/>
  <c r="I31" i="22"/>
  <c r="H32" i="22"/>
  <c r="H31" i="22"/>
  <c r="G34" i="22"/>
  <c r="F34" i="22"/>
  <c r="G33" i="22"/>
  <c r="F33" i="22"/>
  <c r="G32" i="22"/>
  <c r="G31" i="22"/>
  <c r="F32" i="22"/>
  <c r="F31" i="22"/>
  <c r="E34" i="22"/>
  <c r="D34" i="22"/>
  <c r="E33" i="22"/>
  <c r="D33" i="22"/>
  <c r="E32" i="22"/>
  <c r="E31" i="22"/>
  <c r="D32" i="22"/>
  <c r="D31" i="22"/>
  <c r="C34" i="22"/>
  <c r="B34" i="22"/>
  <c r="C33" i="22"/>
  <c r="B33" i="22"/>
  <c r="C32" i="22"/>
  <c r="C31" i="22"/>
  <c r="B32" i="22"/>
  <c r="B31" i="22"/>
  <c r="Q26" i="22"/>
  <c r="P26" i="22"/>
  <c r="Q25" i="22"/>
  <c r="P25" i="22"/>
  <c r="Q24" i="22"/>
  <c r="Q23" i="22"/>
  <c r="P24" i="22"/>
  <c r="P23" i="22"/>
  <c r="O26" i="22"/>
  <c r="N26" i="22"/>
  <c r="O25" i="22"/>
  <c r="N25" i="22"/>
  <c r="O24" i="22"/>
  <c r="O23" i="22"/>
  <c r="N24" i="22"/>
  <c r="N23" i="22"/>
  <c r="M26" i="22"/>
  <c r="L26" i="22"/>
  <c r="M25" i="22"/>
  <c r="L25" i="22"/>
  <c r="M24" i="22"/>
  <c r="M23" i="22"/>
  <c r="L24" i="22"/>
  <c r="L23" i="22"/>
  <c r="K26" i="22"/>
  <c r="J26" i="22"/>
  <c r="K25" i="22"/>
  <c r="J25" i="22"/>
  <c r="K24" i="22"/>
  <c r="K23" i="22"/>
  <c r="J24" i="22"/>
  <c r="J23" i="22"/>
  <c r="I26" i="22"/>
  <c r="H26" i="22"/>
  <c r="I25" i="22"/>
  <c r="H25" i="22"/>
  <c r="I24" i="22"/>
  <c r="I23" i="22"/>
  <c r="H24" i="22"/>
  <c r="H23" i="22"/>
  <c r="G26" i="22"/>
  <c r="F26" i="22"/>
  <c r="G25" i="22"/>
  <c r="F25" i="22"/>
  <c r="G24" i="22"/>
  <c r="G23" i="22"/>
  <c r="F24" i="22"/>
  <c r="F23" i="22"/>
  <c r="E26" i="22"/>
  <c r="D26" i="22"/>
  <c r="E25" i="22"/>
  <c r="D25" i="22"/>
  <c r="E24" i="22"/>
  <c r="E23" i="22"/>
  <c r="D24" i="22"/>
  <c r="D23" i="22"/>
  <c r="C26" i="22"/>
  <c r="B26" i="22"/>
  <c r="C25" i="22"/>
  <c r="B25" i="22"/>
  <c r="C24" i="22"/>
  <c r="C23" i="22"/>
  <c r="B24" i="22"/>
  <c r="B23" i="22"/>
  <c r="M15" i="22"/>
  <c r="L15" i="22"/>
  <c r="K15" i="22" l="1"/>
  <c r="P17" i="22"/>
  <c r="O17" i="22"/>
  <c r="M17" i="22"/>
  <c r="L17" i="22"/>
  <c r="J17" i="22"/>
  <c r="I17" i="22"/>
  <c r="G17" i="22"/>
  <c r="F17" i="22"/>
  <c r="D17" i="22"/>
  <c r="C17" i="22"/>
  <c r="P16" i="22"/>
  <c r="O16" i="22"/>
  <c r="M16" i="22"/>
  <c r="L16" i="22"/>
  <c r="J16" i="22"/>
  <c r="I16" i="22"/>
  <c r="G16" i="22"/>
  <c r="F16" i="22"/>
  <c r="D16" i="22"/>
  <c r="C16" i="22"/>
  <c r="C15" i="22"/>
  <c r="B6" i="22"/>
  <c r="P15" i="22"/>
  <c r="O15" i="22"/>
  <c r="J15" i="22"/>
  <c r="I15" i="22"/>
  <c r="G15" i="22"/>
  <c r="F15" i="22"/>
  <c r="D15" i="22"/>
  <c r="A14" i="22"/>
  <c r="A5" i="22"/>
  <c r="CE7" i="25"/>
  <c r="CD7" i="25"/>
  <c r="CC7" i="25"/>
  <c r="CB7" i="25"/>
  <c r="BY7" i="25"/>
  <c r="BX7" i="25"/>
  <c r="BW7" i="25"/>
  <c r="BV7" i="25"/>
  <c r="BQ7" i="25"/>
  <c r="BP7" i="25"/>
  <c r="BO7" i="25"/>
  <c r="BN7" i="25"/>
  <c r="BK7" i="25"/>
  <c r="BJ7" i="25"/>
  <c r="BI7" i="25"/>
  <c r="BH7" i="25"/>
  <c r="BF7" i="25"/>
  <c r="BE7" i="25"/>
  <c r="BC7" i="25"/>
  <c r="BB7" i="25"/>
  <c r="AY7" i="25"/>
  <c r="AX7" i="25"/>
  <c r="AW7" i="25"/>
  <c r="AV7" i="25"/>
  <c r="AS7" i="25"/>
  <c r="AR7" i="25"/>
  <c r="AQ7" i="25"/>
  <c r="AP7" i="25"/>
  <c r="AL7" i="25"/>
  <c r="AK7" i="25"/>
  <c r="AI7" i="25"/>
  <c r="AH7" i="25"/>
  <c r="AD7" i="25"/>
  <c r="AC7" i="25"/>
  <c r="AA7" i="25"/>
  <c r="Z7" i="25"/>
  <c r="X7" i="25"/>
  <c r="W7" i="25"/>
  <c r="U7" i="25"/>
  <c r="T7" i="25"/>
  <c r="Q7" i="25"/>
  <c r="N7" i="25"/>
  <c r="M7" i="25"/>
  <c r="K7" i="25"/>
  <c r="J7" i="25"/>
  <c r="H7" i="25"/>
  <c r="G7" i="25"/>
  <c r="E7" i="25"/>
  <c r="D7" i="25"/>
  <c r="B7" i="25"/>
  <c r="A7" i="25"/>
  <c r="CK7" i="24"/>
  <c r="CJ7" i="24"/>
  <c r="CI7" i="24"/>
  <c r="CH7" i="24"/>
  <c r="CE7" i="24"/>
  <c r="CD7" i="24"/>
  <c r="CC7" i="24"/>
  <c r="CB7" i="24"/>
  <c r="BW7" i="24"/>
  <c r="BV7" i="24"/>
  <c r="BU7" i="24"/>
  <c r="BT7" i="24"/>
  <c r="BR7" i="24"/>
  <c r="BQ7" i="24"/>
  <c r="BO7" i="24"/>
  <c r="BN7" i="24"/>
  <c r="BL7" i="24"/>
  <c r="BK7" i="24"/>
  <c r="BI7" i="24"/>
  <c r="BH7" i="24"/>
  <c r="BE7" i="24"/>
  <c r="BD7" i="24"/>
  <c r="BC7" i="24"/>
  <c r="BB7" i="24"/>
  <c r="AY7" i="24"/>
  <c r="AX7" i="24"/>
  <c r="AW7" i="24"/>
  <c r="AV7" i="24"/>
  <c r="AS7" i="24"/>
  <c r="AR7" i="24"/>
  <c r="AQ7" i="24"/>
  <c r="AP7" i="24"/>
  <c r="AM7" i="24"/>
  <c r="AL7" i="24"/>
  <c r="AK7" i="24"/>
  <c r="AJ7" i="24"/>
  <c r="AF7" i="24"/>
  <c r="AE7" i="24"/>
  <c r="AC7" i="24"/>
  <c r="AB7" i="24"/>
  <c r="Z7" i="24"/>
  <c r="Y7" i="24"/>
  <c r="W7" i="24"/>
  <c r="V7" i="24"/>
  <c r="Q7" i="24"/>
  <c r="P7" i="24"/>
  <c r="N7" i="24"/>
  <c r="M7" i="24"/>
  <c r="K7" i="24"/>
  <c r="J7" i="24"/>
  <c r="H7" i="24"/>
  <c r="G7" i="24"/>
  <c r="E7" i="24"/>
  <c r="D7" i="24"/>
  <c r="C7" i="24"/>
  <c r="B7" i="24"/>
  <c r="A7" i="24"/>
  <c r="DG7" i="17"/>
  <c r="CQ7" i="17"/>
  <c r="CO7" i="17"/>
  <c r="CR7" i="17"/>
  <c r="CP7" i="17"/>
  <c r="CK7" i="17"/>
  <c r="CI7" i="17"/>
  <c r="CL7" i="17"/>
  <c r="CJ7" i="17"/>
  <c r="CN7" i="17" s="1"/>
  <c r="CC7" i="17"/>
  <c r="CA7" i="17"/>
  <c r="CD7" i="17"/>
  <c r="CB7" i="17"/>
  <c r="BW7" i="17"/>
  <c r="BU7" i="17"/>
  <c r="BX7" i="17"/>
  <c r="BV7" i="17"/>
  <c r="BS7" i="17"/>
  <c r="BR7" i="17"/>
  <c r="BP7" i="17"/>
  <c r="BO7" i="17"/>
  <c r="BK7" i="17"/>
  <c r="BI7" i="17"/>
  <c r="BL7" i="17"/>
  <c r="BJ7" i="17"/>
  <c r="BE7" i="17"/>
  <c r="BC7" i="17"/>
  <c r="BF7" i="17"/>
  <c r="BD7" i="17"/>
  <c r="BA7" i="17"/>
  <c r="AX7" i="17"/>
  <c r="AW7" i="17"/>
  <c r="AU7" i="17"/>
  <c r="AT7" i="17"/>
  <c r="AR7" i="17"/>
  <c r="AQ7" i="17"/>
  <c r="AO7" i="17"/>
  <c r="AN7" i="17"/>
  <c r="H7" i="17"/>
  <c r="Q7" i="17"/>
  <c r="P7" i="17"/>
  <c r="N7" i="17"/>
  <c r="M7" i="17"/>
  <c r="K7" i="17"/>
  <c r="J7" i="17"/>
  <c r="G7" i="17"/>
  <c r="E7" i="17"/>
  <c r="F7" i="17" s="1"/>
  <c r="C7" i="17"/>
  <c r="B7" i="17"/>
  <c r="A7" i="17"/>
  <c r="AB7" i="25" l="1"/>
  <c r="AJ7" i="25"/>
  <c r="Y7" i="25"/>
  <c r="H15" i="22"/>
  <c r="AG7" i="25"/>
  <c r="CT7" i="17"/>
  <c r="L7" i="17"/>
  <c r="CM7" i="17"/>
  <c r="CS7" i="17"/>
  <c r="Q16" i="22"/>
  <c r="CE7" i="17"/>
  <c r="F7" i="24"/>
  <c r="L7" i="24"/>
  <c r="BL7" i="25"/>
  <c r="BZ7" i="25"/>
  <c r="I7" i="24"/>
  <c r="O7" i="24"/>
  <c r="U7" i="24"/>
  <c r="BH7" i="17"/>
  <c r="I7" i="17"/>
  <c r="CF7" i="17"/>
  <c r="AN7" i="24"/>
  <c r="B16" i="22"/>
  <c r="B17" i="22"/>
  <c r="BM7" i="25"/>
  <c r="CA7" i="25"/>
  <c r="CG7" i="25"/>
  <c r="CF7" i="25"/>
  <c r="BS7" i="25"/>
  <c r="BR7" i="25"/>
  <c r="BG7" i="25"/>
  <c r="BA7" i="25"/>
  <c r="AU7" i="25"/>
  <c r="AZ7" i="25"/>
  <c r="BX7" i="24"/>
  <c r="CM7" i="24"/>
  <c r="CG7" i="24"/>
  <c r="BY7" i="24"/>
  <c r="BP7" i="24"/>
  <c r="BJ7" i="24"/>
  <c r="AZ7" i="24"/>
  <c r="X7" i="24"/>
  <c r="AD7" i="24"/>
  <c r="BZ7" i="17"/>
  <c r="BY7" i="17"/>
  <c r="BZ28" i="17" s="1"/>
  <c r="BN7" i="17"/>
  <c r="R7" i="17"/>
  <c r="K16" i="22"/>
  <c r="C18" i="22"/>
  <c r="N16" i="22"/>
  <c r="N17" i="22"/>
  <c r="H16" i="22"/>
  <c r="N15" i="22"/>
  <c r="H17" i="22"/>
  <c r="E15" i="22"/>
  <c r="E16" i="22"/>
  <c r="E17" i="22"/>
  <c r="K17" i="22"/>
  <c r="B15" i="22"/>
  <c r="AT7" i="24"/>
  <c r="BF7" i="24"/>
  <c r="AT7" i="25"/>
  <c r="AO7" i="24"/>
  <c r="AU7" i="24"/>
  <c r="BA7" i="24"/>
  <c r="BG7" i="24"/>
  <c r="CF7" i="24"/>
  <c r="CL7" i="24"/>
  <c r="I7" i="25"/>
  <c r="O7" i="25"/>
  <c r="AA7" i="24"/>
  <c r="BM7" i="24"/>
  <c r="BS7" i="24"/>
  <c r="BD7" i="25"/>
  <c r="F7" i="25"/>
  <c r="L7" i="25"/>
  <c r="BQ7" i="17"/>
  <c r="AP7" i="17"/>
  <c r="AV7" i="17"/>
  <c r="BG7" i="17"/>
  <c r="BT7" i="17"/>
  <c r="O7" i="17"/>
  <c r="V7" i="25"/>
  <c r="S7" i="25"/>
  <c r="R7" i="24"/>
  <c r="BM7" i="17"/>
  <c r="AS7" i="17"/>
  <c r="AY7" i="17"/>
  <c r="F6" i="22"/>
  <c r="T7" i="24" l="1"/>
  <c r="K18" i="22"/>
  <c r="B18" i="22"/>
  <c r="T7" i="17"/>
  <c r="S7" i="17"/>
  <c r="N18" i="22"/>
  <c r="S7" i="24"/>
  <c r="Q17" i="22" l="1"/>
  <c r="Q18" i="22" s="1"/>
  <c r="AH7" i="24" l="1"/>
  <c r="AK7" i="17"/>
  <c r="AI7" i="24"/>
  <c r="AG7" i="24" l="1"/>
  <c r="V7" i="17" l="1"/>
  <c r="P18" i="22" l="1"/>
  <c r="O18" i="22"/>
  <c r="M18" i="22"/>
  <c r="L18" i="22"/>
  <c r="J18" i="22"/>
  <c r="I18" i="22"/>
  <c r="G18" i="22"/>
  <c r="F18" i="22"/>
  <c r="D18" i="22"/>
  <c r="O10" i="22"/>
  <c r="N10" i="22"/>
  <c r="L10" i="22"/>
  <c r="K10" i="22"/>
  <c r="J10" i="22"/>
  <c r="I10" i="22"/>
  <c r="H10" i="22"/>
  <c r="F10" i="22"/>
  <c r="E10" i="22"/>
  <c r="D10" i="22"/>
  <c r="C10" i="22"/>
  <c r="B10" i="22"/>
  <c r="O9" i="22"/>
  <c r="N9" i="22"/>
  <c r="L9" i="22"/>
  <c r="K9" i="22"/>
  <c r="J9" i="22"/>
  <c r="I9" i="22"/>
  <c r="H9" i="22"/>
  <c r="F9" i="22"/>
  <c r="E9" i="22"/>
  <c r="D9" i="22"/>
  <c r="C9" i="22"/>
  <c r="B9" i="22"/>
  <c r="O8" i="22"/>
  <c r="N8" i="22"/>
  <c r="L8" i="22"/>
  <c r="K8" i="22"/>
  <c r="J8" i="22"/>
  <c r="I8" i="22"/>
  <c r="H8" i="22"/>
  <c r="F8" i="22"/>
  <c r="E8" i="22"/>
  <c r="D8" i="22"/>
  <c r="C8" i="22"/>
  <c r="B8" i="22"/>
  <c r="O7" i="22"/>
  <c r="N7" i="22"/>
  <c r="L7" i="22"/>
  <c r="K7" i="22"/>
  <c r="J7" i="22"/>
  <c r="I7" i="22"/>
  <c r="H7" i="22"/>
  <c r="F7" i="22"/>
  <c r="E7" i="22"/>
  <c r="D7" i="22"/>
  <c r="C7" i="22"/>
  <c r="B7" i="22"/>
  <c r="O6" i="22"/>
  <c r="N6" i="22"/>
  <c r="L6" i="22"/>
  <c r="K6" i="22"/>
  <c r="J6" i="22"/>
  <c r="I6" i="22"/>
  <c r="H6" i="22"/>
  <c r="E6" i="22"/>
  <c r="D6" i="22"/>
  <c r="C6" i="22"/>
  <c r="R7" i="25"/>
  <c r="P7" i="25" s="1"/>
  <c r="AF7" i="25" l="1"/>
  <c r="AE7" i="25"/>
  <c r="G6" i="22"/>
  <c r="G8" i="22"/>
  <c r="G7" i="22"/>
  <c r="G9" i="22"/>
  <c r="G10" i="22"/>
  <c r="M6" i="22"/>
  <c r="M7" i="22"/>
  <c r="M8" i="22"/>
  <c r="M9" i="22"/>
  <c r="M10" i="22"/>
  <c r="AI7" i="17"/>
  <c r="AH7" i="17"/>
  <c r="AF7" i="17"/>
  <c r="AE7" i="17"/>
  <c r="AC7" i="17"/>
  <c r="AB7" i="17"/>
  <c r="Z7" i="17"/>
  <c r="Y7" i="17"/>
  <c r="W7" i="17"/>
  <c r="U7" i="17" s="1"/>
  <c r="P7" i="22" l="1"/>
  <c r="P9" i="22"/>
  <c r="P10" i="22"/>
  <c r="P8" i="22"/>
  <c r="H18" i="22"/>
  <c r="P6" i="22"/>
  <c r="E18" i="22"/>
  <c r="AZ7" i="17" l="1"/>
  <c r="AG7" i="17"/>
  <c r="AD7" i="17"/>
  <c r="AM7" i="17" s="1"/>
  <c r="AA7" i="17"/>
  <c r="X7" i="17"/>
  <c r="AL7" i="17" l="1"/>
  <c r="AJ7" i="17" s="1"/>
  <c r="BB7" i="17" l="1"/>
  <c r="G37" i="13" l="1"/>
  <c r="J37" i="13"/>
  <c r="AV32" i="13" l="1"/>
  <c r="BZ7" i="24"/>
  <c r="CA7" i="24"/>
  <c r="L20" i="13"/>
  <c r="O20" i="13"/>
  <c r="C20" i="13"/>
  <c r="AD73" i="13" l="1"/>
  <c r="AD75" i="13" s="1"/>
  <c r="U71" i="13"/>
  <c r="U73" i="13"/>
  <c r="AO7" i="25"/>
  <c r="AV34" i="13"/>
  <c r="X36" i="13"/>
  <c r="M37" i="13"/>
  <c r="F20" i="13"/>
  <c r="I20" i="13"/>
  <c r="V76" i="13" l="1"/>
  <c r="BU7" i="25" s="1"/>
  <c r="AE76" i="13"/>
  <c r="AM71" i="13"/>
  <c r="U75" i="13"/>
  <c r="AM75" i="13" s="1"/>
  <c r="AN7" i="25"/>
  <c r="AM7" i="25" s="1"/>
  <c r="AJ59" i="13"/>
  <c r="AM73" i="13"/>
  <c r="CH7" i="25"/>
  <c r="CV7" i="17"/>
  <c r="AN76" i="13" l="1"/>
  <c r="CQ7" i="25" s="1"/>
  <c r="CI7" i="25"/>
  <c r="BT7" i="25"/>
  <c r="CW7" i="24"/>
  <c r="CO7" i="24"/>
  <c r="AV36" i="13"/>
  <c r="CV7" i="24" s="1"/>
  <c r="CN7" i="24"/>
  <c r="CU7" i="17"/>
  <c r="CG7" i="17"/>
  <c r="CP7" i="25"/>
  <c r="CH7" i="17"/>
  <c r="DD7" i="17" l="1"/>
  <c r="DC7" i="17"/>
</calcChain>
</file>

<file path=xl/sharedStrings.xml><?xml version="1.0" encoding="utf-8"?>
<sst xmlns="http://schemas.openxmlformats.org/spreadsheetml/2006/main" count="2137" uniqueCount="1100">
  <si>
    <t>５年一貫課程</t>
    <rPh sb="1" eb="2">
      <t>ネン</t>
    </rPh>
    <rPh sb="2" eb="4">
      <t>イッカン</t>
    </rPh>
    <rPh sb="4" eb="6">
      <t>カテイ</t>
    </rPh>
    <phoneticPr fontId="1"/>
  </si>
  <si>
    <t>志願者数</t>
    <rPh sb="0" eb="3">
      <t>シガンシャ</t>
    </rPh>
    <rPh sb="3" eb="4">
      <t>スウ</t>
    </rPh>
    <phoneticPr fontId="1"/>
  </si>
  <si>
    <t>受験者数</t>
    <rPh sb="0" eb="3">
      <t>ジュケンシャ</t>
    </rPh>
    <rPh sb="3" eb="4">
      <t>スウ</t>
    </rPh>
    <phoneticPr fontId="1"/>
  </si>
  <si>
    <t>入学者数</t>
    <rPh sb="0" eb="3">
      <t>ニュウガクシャ</t>
    </rPh>
    <rPh sb="3" eb="4">
      <t>スウ</t>
    </rPh>
    <phoneticPr fontId="1"/>
  </si>
  <si>
    <t>１年</t>
    <rPh sb="1" eb="2">
      <t>ネン</t>
    </rPh>
    <phoneticPr fontId="1"/>
  </si>
  <si>
    <t>２年</t>
    <rPh sb="1" eb="2">
      <t>ネン</t>
    </rPh>
    <phoneticPr fontId="1"/>
  </si>
  <si>
    <t>３年</t>
    <rPh sb="1" eb="2">
      <t>ネン</t>
    </rPh>
    <phoneticPr fontId="1"/>
  </si>
  <si>
    <t>４年専攻科１年</t>
    <rPh sb="1" eb="2">
      <t>ネン</t>
    </rPh>
    <rPh sb="2" eb="5">
      <t>センコウカ</t>
    </rPh>
    <rPh sb="6" eb="7">
      <t>ネン</t>
    </rPh>
    <phoneticPr fontId="1"/>
  </si>
  <si>
    <t>５年専攻科２年</t>
    <rPh sb="1" eb="2">
      <t>ネン</t>
    </rPh>
    <rPh sb="2" eb="5">
      <t>センコウカ</t>
    </rPh>
    <rPh sb="6" eb="7">
      <t>ネン</t>
    </rPh>
    <phoneticPr fontId="1"/>
  </si>
  <si>
    <t>合格者数</t>
    <rPh sb="0" eb="3">
      <t>ゴウカクシャ</t>
    </rPh>
    <rPh sb="3" eb="4">
      <t>スウ</t>
    </rPh>
    <phoneticPr fontId="1"/>
  </si>
  <si>
    <t>計</t>
    <rPh sb="0" eb="1">
      <t>ケイ</t>
    </rPh>
    <phoneticPr fontId="1"/>
  </si>
  <si>
    <t>その他</t>
    <rPh sb="2" eb="3">
      <t>タ</t>
    </rPh>
    <phoneticPr fontId="1"/>
  </si>
  <si>
    <t>学校法人名</t>
    <rPh sb="0" eb="2">
      <t>ガッコウ</t>
    </rPh>
    <rPh sb="2" eb="4">
      <t>ホウジン</t>
    </rPh>
    <rPh sb="4" eb="5">
      <t>メイ</t>
    </rPh>
    <phoneticPr fontId="1"/>
  </si>
  <si>
    <t>准看護師課程</t>
    <rPh sb="0" eb="1">
      <t>ジュン</t>
    </rPh>
    <rPh sb="1" eb="4">
      <t>カンゴシ</t>
    </rPh>
    <rPh sb="4" eb="6">
      <t>カテイ</t>
    </rPh>
    <phoneticPr fontId="1"/>
  </si>
  <si>
    <t>２年課程専攻科</t>
    <rPh sb="1" eb="2">
      <t>ネン</t>
    </rPh>
    <rPh sb="2" eb="4">
      <t>カテイ</t>
    </rPh>
    <rPh sb="4" eb="7">
      <t>センコウカ</t>
    </rPh>
    <phoneticPr fontId="1"/>
  </si>
  <si>
    <t>男</t>
    <rPh sb="0" eb="1">
      <t>オトコ</t>
    </rPh>
    <phoneticPr fontId="1"/>
  </si>
  <si>
    <t>女</t>
    <rPh sb="0" eb="1">
      <t>オンナ</t>
    </rPh>
    <phoneticPr fontId="1"/>
  </si>
  <si>
    <t>看護系</t>
    <rPh sb="0" eb="2">
      <t>カンゴ</t>
    </rPh>
    <rPh sb="2" eb="3">
      <t>ケイ</t>
    </rPh>
    <phoneticPr fontId="1"/>
  </si>
  <si>
    <t>不実施</t>
    <rPh sb="0" eb="1">
      <t>フ</t>
    </rPh>
    <rPh sb="1" eb="3">
      <t>ジッシ</t>
    </rPh>
    <phoneticPr fontId="1"/>
  </si>
  <si>
    <t>性別</t>
    <rPh sb="0" eb="2">
      <t>セイベツ</t>
    </rPh>
    <phoneticPr fontId="1"/>
  </si>
  <si>
    <t>短期大学</t>
    <rPh sb="0" eb="2">
      <t>タンキ</t>
    </rPh>
    <rPh sb="2" eb="4">
      <t>ダイガク</t>
    </rPh>
    <phoneticPr fontId="1"/>
  </si>
  <si>
    <t>無業者</t>
    <rPh sb="0" eb="1">
      <t>ム</t>
    </rPh>
    <rPh sb="1" eb="3">
      <t>ギョウシャ</t>
    </rPh>
    <phoneticPr fontId="1"/>
  </si>
  <si>
    <t>合計</t>
    <rPh sb="0" eb="2">
      <t>ゴウケイ</t>
    </rPh>
    <phoneticPr fontId="1"/>
  </si>
  <si>
    <t>（</t>
  </si>
  <si>
    <t>（</t>
    <phoneticPr fontId="1"/>
  </si>
  <si>
    <t>）</t>
  </si>
  <si>
    <t>）</t>
    <phoneticPr fontId="1"/>
  </si>
  <si>
    <t>学　 校 　名</t>
    <rPh sb="0" eb="1">
      <t>ガク</t>
    </rPh>
    <rPh sb="3" eb="4">
      <t>コウ</t>
    </rPh>
    <rPh sb="6" eb="7">
      <t>メイ</t>
    </rPh>
    <phoneticPr fontId="1"/>
  </si>
  <si>
    <t>理 事 長 名</t>
    <rPh sb="0" eb="1">
      <t>リ</t>
    </rPh>
    <rPh sb="2" eb="3">
      <t>コト</t>
    </rPh>
    <rPh sb="4" eb="5">
      <t>ナガ</t>
    </rPh>
    <rPh sb="6" eb="7">
      <t>メイ</t>
    </rPh>
    <phoneticPr fontId="1"/>
  </si>
  <si>
    <t>校　 長 　名</t>
    <rPh sb="0" eb="1">
      <t>コウ</t>
    </rPh>
    <rPh sb="3" eb="4">
      <t>ナガ</t>
    </rPh>
    <rPh sb="6" eb="7">
      <t>メイ</t>
    </rPh>
    <phoneticPr fontId="1"/>
  </si>
  <si>
    <t>電 話 番 号</t>
    <rPh sb="0" eb="1">
      <t>デン</t>
    </rPh>
    <rPh sb="2" eb="3">
      <t>ハナシ</t>
    </rPh>
    <rPh sb="4" eb="5">
      <t>バン</t>
    </rPh>
    <rPh sb="6" eb="7">
      <t>ゴウ</t>
    </rPh>
    <phoneticPr fontId="1"/>
  </si>
  <si>
    <t>Ｆ Ａ Ｘ 番 号</t>
    <rPh sb="6" eb="7">
      <t>バン</t>
    </rPh>
    <rPh sb="8" eb="9">
      <t>ゴウ</t>
    </rPh>
    <phoneticPr fontId="1"/>
  </si>
  <si>
    <t>所　 在 　地</t>
    <rPh sb="0" eb="1">
      <t>ショ</t>
    </rPh>
    <rPh sb="3" eb="4">
      <t>ザイ</t>
    </rPh>
    <rPh sb="6" eb="7">
      <t>チ</t>
    </rPh>
    <phoneticPr fontId="1"/>
  </si>
  <si>
    <t>（単位：人）</t>
    <rPh sb="1" eb="3">
      <t>タンイ</t>
    </rPh>
    <rPh sb="4" eb="5">
      <t>ヒト</t>
    </rPh>
    <phoneticPr fontId="1"/>
  </si>
  <si>
    <t>保健師学校</t>
    <rPh sb="0" eb="3">
      <t>ホケンシ</t>
    </rPh>
    <rPh sb="3" eb="5">
      <t>ガッコウ</t>
    </rPh>
    <phoneticPr fontId="1"/>
  </si>
  <si>
    <t>助産師学校</t>
    <rPh sb="0" eb="3">
      <t>ジョサンシ</t>
    </rPh>
    <rPh sb="3" eb="5">
      <t>ガッコウ</t>
    </rPh>
    <phoneticPr fontId="1"/>
  </si>
  <si>
    <t>生徒数合計</t>
    <rPh sb="0" eb="3">
      <t>セイトスウ</t>
    </rPh>
    <rPh sb="3" eb="4">
      <t>ゴウ</t>
    </rPh>
    <rPh sb="4" eb="5">
      <t>ケイ</t>
    </rPh>
    <phoneticPr fontId="1"/>
  </si>
  <si>
    <t>進　　学　　者</t>
    <rPh sb="0" eb="1">
      <t>ススム</t>
    </rPh>
    <rPh sb="3" eb="4">
      <t>ガク</t>
    </rPh>
    <rPh sb="6" eb="7">
      <t>シャ</t>
    </rPh>
    <phoneticPr fontId="1"/>
  </si>
  <si>
    <t>就　　職　　者</t>
    <rPh sb="0" eb="1">
      <t>シュウ</t>
    </rPh>
    <rPh sb="3" eb="4">
      <t>ショク</t>
    </rPh>
    <rPh sb="6" eb="7">
      <t>シャ</t>
    </rPh>
    <phoneticPr fontId="1"/>
  </si>
  <si>
    <t>進　学</t>
    <rPh sb="0" eb="1">
      <t>ススム</t>
    </rPh>
    <rPh sb="2" eb="3">
      <t>ガク</t>
    </rPh>
    <phoneticPr fontId="1"/>
  </si>
  <si>
    <t>就　職</t>
    <rPh sb="0" eb="1">
      <t>シュウ</t>
    </rPh>
    <rPh sb="2" eb="3">
      <t>ショク</t>
    </rPh>
    <phoneticPr fontId="1"/>
  </si>
  <si>
    <t>就職者</t>
    <rPh sb="0" eb="3">
      <t>シュウショクシャ</t>
    </rPh>
    <phoneticPr fontId="1"/>
  </si>
  <si>
    <t>看護師学校
２年</t>
    <rPh sb="0" eb="3">
      <t>カンゴシ</t>
    </rPh>
    <rPh sb="3" eb="5">
      <t>ガッコウ</t>
    </rPh>
    <rPh sb="7" eb="8">
      <t>ネン</t>
    </rPh>
    <phoneticPr fontId="1"/>
  </si>
  <si>
    <t>看護師学校
３年</t>
    <rPh sb="0" eb="3">
      <t>カンゴシ</t>
    </rPh>
    <rPh sb="3" eb="5">
      <t>ガッコウ</t>
    </rPh>
    <rPh sb="7" eb="8">
      <t>ネン</t>
    </rPh>
    <phoneticPr fontId="1"/>
  </si>
  <si>
    <t>うち貴校准看護師課程出身</t>
    <rPh sb="2" eb="4">
      <t>キコウ</t>
    </rPh>
    <rPh sb="4" eb="5">
      <t>ジュン</t>
    </rPh>
    <rPh sb="5" eb="8">
      <t>カンゴシ</t>
    </rPh>
    <rPh sb="8" eb="10">
      <t>カテイ</t>
    </rPh>
    <rPh sb="10" eb="12">
      <t>シュッシン</t>
    </rPh>
    <phoneticPr fontId="1"/>
  </si>
  <si>
    <t>うち他校准看護師課程出身</t>
    <rPh sb="2" eb="4">
      <t>タコウ</t>
    </rPh>
    <rPh sb="4" eb="5">
      <t>ジュン</t>
    </rPh>
    <rPh sb="5" eb="8">
      <t>カンゴシ</t>
    </rPh>
    <rPh sb="8" eb="10">
      <t>カテイ</t>
    </rPh>
    <rPh sb="10" eb="12">
      <t>シュッシン</t>
    </rPh>
    <phoneticPr fontId="1"/>
  </si>
  <si>
    <t>うち准看護師養成所出身（高卒）</t>
    <rPh sb="2" eb="3">
      <t>ジュン</t>
    </rPh>
    <rPh sb="3" eb="6">
      <t>カンゴシ</t>
    </rPh>
    <rPh sb="6" eb="9">
      <t>ヨウセイジョ</t>
    </rPh>
    <rPh sb="9" eb="11">
      <t>シュッシン</t>
    </rPh>
    <rPh sb="12" eb="14">
      <t>コウソツ</t>
    </rPh>
    <phoneticPr fontId="1"/>
  </si>
  <si>
    <t>大学編入学</t>
    <rPh sb="0" eb="2">
      <t>ダイガク</t>
    </rPh>
    <rPh sb="2" eb="5">
      <t>ヘンニュウガク</t>
    </rPh>
    <phoneticPr fontId="1"/>
  </si>
  <si>
    <t>４年</t>
    <rPh sb="1" eb="2">
      <t>ネン</t>
    </rPh>
    <phoneticPr fontId="1"/>
  </si>
  <si>
    <t>生徒数合計</t>
    <phoneticPr fontId="1"/>
  </si>
  <si>
    <t>高校専攻科</t>
    <rPh sb="0" eb="2">
      <t>コウコウ</t>
    </rPh>
    <rPh sb="2" eb="5">
      <t>センコウカ</t>
    </rPh>
    <phoneticPr fontId="1"/>
  </si>
  <si>
    <t>入学検定料</t>
    <rPh sb="0" eb="2">
      <t>ニュウガク</t>
    </rPh>
    <rPh sb="2" eb="5">
      <t>ケンテイリョウ</t>
    </rPh>
    <phoneticPr fontId="9"/>
  </si>
  <si>
    <t>入学金</t>
    <rPh sb="0" eb="3">
      <t>ニュウガクキン</t>
    </rPh>
    <phoneticPr fontId="9"/>
  </si>
  <si>
    <t>施設設備費</t>
    <rPh sb="0" eb="2">
      <t>シセツ</t>
    </rPh>
    <rPh sb="2" eb="5">
      <t>セツビヒ</t>
    </rPh>
    <phoneticPr fontId="9"/>
  </si>
  <si>
    <t>寄付金</t>
    <rPh sb="0" eb="3">
      <t>キフキン</t>
    </rPh>
    <phoneticPr fontId="9"/>
  </si>
  <si>
    <t>その他</t>
    <rPh sb="2" eb="3">
      <t>タ</t>
    </rPh>
    <phoneticPr fontId="9"/>
  </si>
  <si>
    <t>実験実習費</t>
    <rPh sb="0" eb="2">
      <t>ジッケン</t>
    </rPh>
    <rPh sb="2" eb="5">
      <t>ジッシュウヒ</t>
    </rPh>
    <phoneticPr fontId="9"/>
  </si>
  <si>
    <t>高校本科</t>
    <rPh sb="0" eb="2">
      <t>コウコウ</t>
    </rPh>
    <rPh sb="2" eb="4">
      <t>ホンカ</t>
    </rPh>
    <phoneticPr fontId="1"/>
  </si>
  <si>
    <t>専攻科</t>
    <rPh sb="0" eb="3">
      <t>センコウカ</t>
    </rPh>
    <phoneticPr fontId="1"/>
  </si>
  <si>
    <t>本校出身</t>
    <rPh sb="0" eb="2">
      <t>ホンコウ</t>
    </rPh>
    <rPh sb="2" eb="4">
      <t>シュッシン</t>
    </rPh>
    <phoneticPr fontId="1"/>
  </si>
  <si>
    <t>他校出身</t>
    <rPh sb="0" eb="2">
      <t>タコウ</t>
    </rPh>
    <rPh sb="2" eb="4">
      <t>シュッシン</t>
    </rPh>
    <phoneticPr fontId="1"/>
  </si>
  <si>
    <t>（単位：円）</t>
    <rPh sb="1" eb="3">
      <t>タンイ</t>
    </rPh>
    <rPh sb="4" eb="5">
      <t>エン</t>
    </rPh>
    <phoneticPr fontId="1"/>
  </si>
  <si>
    <t>５年一貫課程</t>
    <rPh sb="1" eb="2">
      <t>ネン</t>
    </rPh>
    <rPh sb="2" eb="3">
      <t>イチ</t>
    </rPh>
    <rPh sb="3" eb="4">
      <t>カン</t>
    </rPh>
    <rPh sb="4" eb="6">
      <t>カテイ</t>
    </rPh>
    <phoneticPr fontId="1"/>
  </si>
  <si>
    <t>区　　　分</t>
    <rPh sb="0" eb="1">
      <t>ク</t>
    </rPh>
    <rPh sb="4" eb="5">
      <t>ブン</t>
    </rPh>
    <phoneticPr fontId="1"/>
  </si>
  <si>
    <t>管理栄養士</t>
    <rPh sb="0" eb="2">
      <t>カンリ</t>
    </rPh>
    <rPh sb="2" eb="5">
      <t>エイヨウシ</t>
    </rPh>
    <phoneticPr fontId="1"/>
  </si>
  <si>
    <t>大学等教員</t>
    <rPh sb="0" eb="3">
      <t>ダイガクトウ</t>
    </rPh>
    <rPh sb="3" eb="5">
      <t>キョウイン</t>
    </rPh>
    <phoneticPr fontId="1"/>
  </si>
  <si>
    <t>理学療法士</t>
    <rPh sb="0" eb="2">
      <t>リガク</t>
    </rPh>
    <rPh sb="2" eb="5">
      <t>リョウホウシ</t>
    </rPh>
    <phoneticPr fontId="1"/>
  </si>
  <si>
    <t>本 　科</t>
    <rPh sb="0" eb="1">
      <t>ホン</t>
    </rPh>
    <rPh sb="3" eb="4">
      <t>カ</t>
    </rPh>
    <phoneticPr fontId="1"/>
  </si>
  <si>
    <t>准看護師課程</t>
    <rPh sb="0" eb="4">
      <t>ジュンカンゴシ</t>
    </rPh>
    <rPh sb="4" eb="6">
      <t>カテイ</t>
    </rPh>
    <phoneticPr fontId="1"/>
  </si>
  <si>
    <t>病院以外の施設</t>
    <rPh sb="0" eb="2">
      <t>ビョウイン</t>
    </rPh>
    <rPh sb="2" eb="4">
      <t>イガイ</t>
    </rPh>
    <rPh sb="5" eb="7">
      <t>シセツ</t>
    </rPh>
    <phoneticPr fontId="1"/>
  </si>
  <si>
    <t>病　院</t>
    <rPh sb="0" eb="1">
      <t>ヤマイ</t>
    </rPh>
    <rPh sb="2" eb="3">
      <t>イン</t>
    </rPh>
    <phoneticPr fontId="1"/>
  </si>
  <si>
    <t>准看護師試験合格率（新卒者）</t>
    <rPh sb="0" eb="4">
      <t>ジュンカンゴシ</t>
    </rPh>
    <rPh sb="4" eb="6">
      <t>シケン</t>
    </rPh>
    <rPh sb="6" eb="9">
      <t>ゴウカクリツ</t>
    </rPh>
    <rPh sb="10" eb="13">
      <t>シンソツシャ</t>
    </rPh>
    <phoneticPr fontId="1"/>
  </si>
  <si>
    <t>％</t>
    <phoneticPr fontId="1"/>
  </si>
  <si>
    <t>入学状況</t>
    <rPh sb="0" eb="2">
      <t>ニュウガク</t>
    </rPh>
    <rPh sb="2" eb="4">
      <t>ジョウキョウ</t>
    </rPh>
    <phoneticPr fontId="1"/>
  </si>
  <si>
    <t>生徒数</t>
    <rPh sb="0" eb="3">
      <t>セイトスウ</t>
    </rPh>
    <phoneticPr fontId="1"/>
  </si>
  <si>
    <t>４年制大学</t>
    <rPh sb="1" eb="3">
      <t>ネンセイ</t>
    </rPh>
    <rPh sb="3" eb="5">
      <t>ダイガク</t>
    </rPh>
    <phoneticPr fontId="1"/>
  </si>
  <si>
    <t>区　　分</t>
    <rPh sb="0" eb="1">
      <t>ク</t>
    </rPh>
    <rPh sb="3" eb="4">
      <t>ブン</t>
    </rPh>
    <phoneticPr fontId="1"/>
  </si>
  <si>
    <t>Ａの小計</t>
    <rPh sb="2" eb="4">
      <t>ショウケイ</t>
    </rPh>
    <phoneticPr fontId="9"/>
  </si>
  <si>
    <t>Ｂの小計</t>
    <rPh sb="2" eb="4">
      <t>ショウケイ</t>
    </rPh>
    <phoneticPr fontId="9"/>
  </si>
  <si>
    <t>Ｃ．補助活動納付金（年額）</t>
    <rPh sb="2" eb="4">
      <t>ホジョ</t>
    </rPh>
    <rPh sb="4" eb="6">
      <t>カツドウ</t>
    </rPh>
    <rPh sb="6" eb="9">
      <t>ノウフキン</t>
    </rPh>
    <rPh sb="10" eb="12">
      <t>ネンガク</t>
    </rPh>
    <phoneticPr fontId="9"/>
  </si>
  <si>
    <t>Ｄ．その他の納付金（年額）</t>
    <rPh sb="4" eb="5">
      <t>タ</t>
    </rPh>
    <rPh sb="6" eb="9">
      <t>ノウフキン</t>
    </rPh>
    <rPh sb="10" eb="12">
      <t>ネンガク</t>
    </rPh>
    <phoneticPr fontId="9"/>
  </si>
  <si>
    <t>納付金合計金額Ａ＋Ｂ＋Ｃ＋Ｄ（年額）</t>
    <rPh sb="0" eb="3">
      <t>ノウフキン</t>
    </rPh>
    <rPh sb="3" eb="5">
      <t>ゴウケイ</t>
    </rPh>
    <rPh sb="5" eb="7">
      <t>キンガク</t>
    </rPh>
    <rPh sb="15" eb="17">
      <t>ネンガク</t>
    </rPh>
    <phoneticPr fontId="9"/>
  </si>
  <si>
    <t>）</t>
    <phoneticPr fontId="1"/>
  </si>
  <si>
    <t>薬　剤　師</t>
    <rPh sb="0" eb="1">
      <t>クスリ</t>
    </rPh>
    <rPh sb="2" eb="3">
      <t>ザイ</t>
    </rPh>
    <rPh sb="4" eb="5">
      <t>シ</t>
    </rPh>
    <phoneticPr fontId="1"/>
  </si>
  <si>
    <t>看　護　師</t>
    <rPh sb="0" eb="1">
      <t>ミ</t>
    </rPh>
    <rPh sb="2" eb="3">
      <t>マモル</t>
    </rPh>
    <rPh sb="4" eb="5">
      <t>シ</t>
    </rPh>
    <phoneticPr fontId="1"/>
  </si>
  <si>
    <t>医　　　 師</t>
    <rPh sb="0" eb="1">
      <t>イ</t>
    </rPh>
    <rPh sb="5" eb="6">
      <t>シ</t>
    </rPh>
    <phoneticPr fontId="1"/>
  </si>
  <si>
    <t>助　産　師</t>
    <rPh sb="0" eb="1">
      <t>スケ</t>
    </rPh>
    <rPh sb="2" eb="3">
      <t>サン</t>
    </rPh>
    <rPh sb="4" eb="5">
      <t>シ</t>
    </rPh>
    <phoneticPr fontId="1"/>
  </si>
  <si>
    <t>保　健　師</t>
    <rPh sb="0" eb="1">
      <t>タモツ</t>
    </rPh>
    <rPh sb="2" eb="3">
      <t>ケン</t>
    </rPh>
    <rPh sb="4" eb="5">
      <t>シ</t>
    </rPh>
    <phoneticPr fontId="1"/>
  </si>
  <si>
    <t>男</t>
    <rPh sb="0" eb="1">
      <t>ダン</t>
    </rPh>
    <phoneticPr fontId="1"/>
  </si>
  <si>
    <t>①普通免許教諭</t>
    <rPh sb="1" eb="3">
      <t>フツウ</t>
    </rPh>
    <rPh sb="3" eb="5">
      <t>メンキョ</t>
    </rPh>
    <rPh sb="5" eb="7">
      <t>キョウユ</t>
    </rPh>
    <phoneticPr fontId="1"/>
  </si>
  <si>
    <t>②特別免許教諭</t>
    <rPh sb="1" eb="3">
      <t>トクベツ</t>
    </rPh>
    <rPh sb="3" eb="5">
      <t>メンキョ</t>
    </rPh>
    <rPh sb="5" eb="7">
      <t>キョウユ</t>
    </rPh>
    <phoneticPr fontId="1"/>
  </si>
  <si>
    <t>③臨時免許教諭
（助教諭）</t>
    <rPh sb="1" eb="3">
      <t>リンジ</t>
    </rPh>
    <rPh sb="3" eb="5">
      <t>メンキョ</t>
    </rPh>
    <rPh sb="5" eb="7">
      <t>キョウユ</t>
    </rPh>
    <rPh sb="9" eb="10">
      <t>ジョ</t>
    </rPh>
    <rPh sb="10" eb="12">
      <t>キョウユ</t>
    </rPh>
    <phoneticPr fontId="1"/>
  </si>
  <si>
    <t>④実　習　教　諭</t>
    <rPh sb="1" eb="2">
      <t>ジツ</t>
    </rPh>
    <rPh sb="3" eb="4">
      <t>ナライ</t>
    </rPh>
    <rPh sb="5" eb="6">
      <t>キョウ</t>
    </rPh>
    <rPh sb="7" eb="8">
      <t>サトシ</t>
    </rPh>
    <phoneticPr fontId="1"/>
  </si>
  <si>
    <t>⑤実　習　助　手</t>
    <rPh sb="1" eb="2">
      <t>ジツ</t>
    </rPh>
    <rPh sb="3" eb="4">
      <t>ナライ</t>
    </rPh>
    <rPh sb="5" eb="6">
      <t>スケ</t>
    </rPh>
    <rPh sb="7" eb="8">
      <t>テ</t>
    </rPh>
    <phoneticPr fontId="1"/>
  </si>
  <si>
    <t>設置課程</t>
    <rPh sb="0" eb="2">
      <t>セッチ</t>
    </rPh>
    <rPh sb="2" eb="4">
      <t>カテイ</t>
    </rPh>
    <phoneticPr fontId="1"/>
  </si>
  <si>
    <t>大学編入学</t>
    <rPh sb="0" eb="2">
      <t>ダイガク</t>
    </rPh>
    <rPh sb="2" eb="4">
      <t>ヘンニュウ</t>
    </rPh>
    <rPh sb="4" eb="5">
      <t>ガク</t>
    </rPh>
    <phoneticPr fontId="1"/>
  </si>
  <si>
    <t>記入者職名・氏名</t>
    <rPh sb="0" eb="3">
      <t>キニュウシャ</t>
    </rPh>
    <rPh sb="3" eb="5">
      <t>ショクメイ</t>
    </rPh>
    <rPh sb="6" eb="7">
      <t>シ</t>
    </rPh>
    <rPh sb="7" eb="8">
      <t>メイ</t>
    </rPh>
    <phoneticPr fontId="1"/>
  </si>
  <si>
    <t>生徒数合計</t>
    <rPh sb="0" eb="3">
      <t>セイトスウ</t>
    </rPh>
    <rPh sb="3" eb="5">
      <t>ゴウケイ</t>
    </rPh>
    <phoneticPr fontId="1"/>
  </si>
  <si>
    <t xml:space="preserve"> 授業料</t>
    <rPh sb="1" eb="4">
      <t>ジュギョウリョウ</t>
    </rPh>
    <phoneticPr fontId="9"/>
  </si>
  <si>
    <t>進学者合計a</t>
    <rPh sb="0" eb="3">
      <t>シンガクシャ</t>
    </rPh>
    <rPh sb="3" eb="5">
      <t>ゴウケイ</t>
    </rPh>
    <phoneticPr fontId="1"/>
  </si>
  <si>
    <t>就職者合計b</t>
    <rPh sb="0" eb="3">
      <t>シュウショクシャ</t>
    </rPh>
    <rPh sb="3" eb="5">
      <t>ゴウケイ</t>
    </rPh>
    <phoneticPr fontId="1"/>
  </si>
  <si>
    <t>短期大学２年</t>
    <rPh sb="0" eb="2">
      <t>タンキ</t>
    </rPh>
    <rPh sb="2" eb="4">
      <t>ダイガク</t>
    </rPh>
    <rPh sb="5" eb="6">
      <t>ネン</t>
    </rPh>
    <phoneticPr fontId="1"/>
  </si>
  <si>
    <t>短期大学３年</t>
    <rPh sb="0" eb="2">
      <t>タンキ</t>
    </rPh>
    <rPh sb="2" eb="4">
      <t>ダイガク</t>
    </rPh>
    <rPh sb="5" eb="6">
      <t>ネン</t>
    </rPh>
    <phoneticPr fontId="1"/>
  </si>
  <si>
    <t>病　　院</t>
    <rPh sb="0" eb="1">
      <t>ヤマイ</t>
    </rPh>
    <rPh sb="3" eb="4">
      <t>イン</t>
    </rPh>
    <phoneticPr fontId="1"/>
  </si>
  <si>
    <t>５０分当たり
単価（円）</t>
    <rPh sb="2" eb="3">
      <t>フン</t>
    </rPh>
    <rPh sb="3" eb="4">
      <t>ア</t>
    </rPh>
    <rPh sb="7" eb="9">
      <t>タンカ</t>
    </rPh>
    <rPh sb="10" eb="11">
      <t>エン</t>
    </rPh>
    <phoneticPr fontId="1"/>
  </si>
  <si>
    <t>９０分当たり
単価（円）</t>
    <rPh sb="2" eb="3">
      <t>フン</t>
    </rPh>
    <rPh sb="3" eb="4">
      <t>ア</t>
    </rPh>
    <rPh sb="7" eb="9">
      <t>タンカ</t>
    </rPh>
    <rPh sb="10" eb="11">
      <t>エン</t>
    </rPh>
    <phoneticPr fontId="1"/>
  </si>
  <si>
    <t>学校名</t>
    <rPh sb="0" eb="3">
      <t>ガッコウメイ</t>
    </rPh>
    <phoneticPr fontId="1"/>
  </si>
  <si>
    <t>受験者数</t>
    <rPh sb="0" eb="4">
      <t>ジュケンシャスウ</t>
    </rPh>
    <phoneticPr fontId="1"/>
  </si>
  <si>
    <t>合格者数</t>
    <rPh sb="0" eb="4">
      <t>ゴウカクシャスウ</t>
    </rPh>
    <phoneticPr fontId="1"/>
  </si>
  <si>
    <t>入学定員a</t>
    <rPh sb="0" eb="2">
      <t>ニュウガク</t>
    </rPh>
    <rPh sb="2" eb="4">
      <t>テイイン</t>
    </rPh>
    <phoneticPr fontId="1"/>
  </si>
  <si>
    <t>志願者数b</t>
    <rPh sb="0" eb="3">
      <t>シガンシャ</t>
    </rPh>
    <rPh sb="3" eb="4">
      <t>スウ</t>
    </rPh>
    <phoneticPr fontId="1"/>
  </si>
  <si>
    <t>入学者数c</t>
    <rPh sb="0" eb="3">
      <t>ニュウガクシャ</t>
    </rPh>
    <rPh sb="3" eb="4">
      <t>スウ</t>
    </rPh>
    <phoneticPr fontId="1"/>
  </si>
  <si>
    <t>志願倍率
b/c</t>
    <rPh sb="0" eb="2">
      <t>シガン</t>
    </rPh>
    <rPh sb="2" eb="4">
      <t>バイリツ</t>
    </rPh>
    <phoneticPr fontId="1"/>
  </si>
  <si>
    <t>定員充足率
c/a</t>
    <rPh sb="0" eb="2">
      <t>テイイン</t>
    </rPh>
    <rPh sb="2" eb="5">
      <t>ジュウソクリツ</t>
    </rPh>
    <phoneticPr fontId="1"/>
  </si>
  <si>
    <t>男女
共学別</t>
    <rPh sb="0" eb="2">
      <t>ダンジョ</t>
    </rPh>
    <rPh sb="3" eb="5">
      <t>キョウガク</t>
    </rPh>
    <rPh sb="5" eb="6">
      <t>ベツ</t>
    </rPh>
    <phoneticPr fontId="1"/>
  </si>
  <si>
    <t>生徒数</t>
    <rPh sb="0" eb="3">
      <t>セイトスウ</t>
    </rPh>
    <phoneticPr fontId="1"/>
  </si>
  <si>
    <t>１年</t>
    <rPh sb="1" eb="2">
      <t>ネン</t>
    </rPh>
    <phoneticPr fontId="1"/>
  </si>
  <si>
    <t>２年</t>
    <rPh sb="1" eb="2">
      <t>ネン</t>
    </rPh>
    <phoneticPr fontId="1"/>
  </si>
  <si>
    <t>３年</t>
    <rPh sb="1" eb="2">
      <t>ネン</t>
    </rPh>
    <phoneticPr fontId="1"/>
  </si>
  <si>
    <t>５年</t>
    <rPh sb="1" eb="2">
      <t>ネン</t>
    </rPh>
    <phoneticPr fontId="1"/>
  </si>
  <si>
    <t>計</t>
    <rPh sb="0" eb="1">
      <t>ケイ</t>
    </rPh>
    <phoneticPr fontId="1"/>
  </si>
  <si>
    <t>男</t>
    <rPh sb="0" eb="1">
      <t>ダン</t>
    </rPh>
    <phoneticPr fontId="1"/>
  </si>
  <si>
    <t>女</t>
    <rPh sb="0" eb="1">
      <t>ジョ</t>
    </rPh>
    <phoneticPr fontId="1"/>
  </si>
  <si>
    <t>生徒数合計</t>
    <rPh sb="0" eb="3">
      <t>セイトスウ</t>
    </rPh>
    <rPh sb="3" eb="5">
      <t>ゴウケイ</t>
    </rPh>
    <phoneticPr fontId="1"/>
  </si>
  <si>
    <t>４年d</t>
    <rPh sb="1" eb="2">
      <t>ネン</t>
    </rPh>
    <phoneticPr fontId="1"/>
  </si>
  <si>
    <t>４年定員充足率
d/a</t>
    <rPh sb="1" eb="2">
      <t>ネン</t>
    </rPh>
    <rPh sb="2" eb="4">
      <t>テイイン</t>
    </rPh>
    <rPh sb="4" eb="7">
      <t>ジュウソクリツ</t>
    </rPh>
    <phoneticPr fontId="1"/>
  </si>
  <si>
    <t>３年終了後に提出した生徒数の進路状況</t>
    <rPh sb="1" eb="2">
      <t>ネン</t>
    </rPh>
    <rPh sb="2" eb="5">
      <t>シュウリョウゴ</t>
    </rPh>
    <rPh sb="6" eb="8">
      <t>テイシュツ</t>
    </rPh>
    <rPh sb="10" eb="13">
      <t>セイトスウ</t>
    </rPh>
    <rPh sb="14" eb="16">
      <t>シンロ</t>
    </rPh>
    <rPh sb="16" eb="18">
      <t>ジョウキョウ</t>
    </rPh>
    <phoneticPr fontId="1"/>
  </si>
  <si>
    <t>就職者</t>
    <rPh sb="0" eb="2">
      <t>シュウショク</t>
    </rPh>
    <rPh sb="2" eb="3">
      <t>シャ</t>
    </rPh>
    <phoneticPr fontId="1"/>
  </si>
  <si>
    <t>進学者</t>
    <rPh sb="0" eb="3">
      <t>シンガクシャ</t>
    </rPh>
    <phoneticPr fontId="1"/>
  </si>
  <si>
    <t>その他</t>
    <rPh sb="2" eb="3">
      <t>タ</t>
    </rPh>
    <phoneticPr fontId="1"/>
  </si>
  <si>
    <t>４年制大学</t>
    <rPh sb="1" eb="2">
      <t>ネン</t>
    </rPh>
    <rPh sb="2" eb="3">
      <t>セイ</t>
    </rPh>
    <rPh sb="3" eb="5">
      <t>ダイガク</t>
    </rPh>
    <phoneticPr fontId="1"/>
  </si>
  <si>
    <t>合計</t>
    <rPh sb="0" eb="2">
      <t>ゴウケイ</t>
    </rPh>
    <phoneticPr fontId="1"/>
  </si>
  <si>
    <t>保健師</t>
    <rPh sb="0" eb="3">
      <t>ホケンシ</t>
    </rPh>
    <phoneticPr fontId="1"/>
  </si>
  <si>
    <t>助産師</t>
    <rPh sb="0" eb="3">
      <t>ジョサンシ</t>
    </rPh>
    <phoneticPr fontId="1"/>
  </si>
  <si>
    <t>無業者</t>
    <rPh sb="0" eb="1">
      <t>ム</t>
    </rPh>
    <rPh sb="1" eb="3">
      <t>ギョウシャ</t>
    </rPh>
    <phoneticPr fontId="1"/>
  </si>
  <si>
    <t>卒業者</t>
    <rPh sb="0" eb="3">
      <t>ソツギョウシャ</t>
    </rPh>
    <phoneticPr fontId="1"/>
  </si>
  <si>
    <t>進学者
計</t>
    <rPh sb="0" eb="2">
      <t>シンガク</t>
    </rPh>
    <rPh sb="2" eb="3">
      <t>シャ</t>
    </rPh>
    <rPh sb="4" eb="5">
      <t>ケイ</t>
    </rPh>
    <phoneticPr fontId="1"/>
  </si>
  <si>
    <t>開設以来
卒業者数</t>
    <rPh sb="0" eb="2">
      <t>カイセツ</t>
    </rPh>
    <rPh sb="2" eb="4">
      <t>イライ</t>
    </rPh>
    <rPh sb="5" eb="8">
      <t>ソツギョウシャ</t>
    </rPh>
    <rPh sb="8" eb="9">
      <t>スウ</t>
    </rPh>
    <phoneticPr fontId="1"/>
  </si>
  <si>
    <t>全・定</t>
    <rPh sb="0" eb="1">
      <t>ゼン</t>
    </rPh>
    <rPh sb="2" eb="3">
      <t>テイ</t>
    </rPh>
    <phoneticPr fontId="1"/>
  </si>
  <si>
    <t>養成所</t>
    <rPh sb="0" eb="3">
      <t>ヨウセイジョ</t>
    </rPh>
    <phoneticPr fontId="1"/>
  </si>
  <si>
    <t>生徒１人当たり納付金</t>
    <rPh sb="0" eb="2">
      <t>セイト</t>
    </rPh>
    <rPh sb="2" eb="4">
      <t>ヒトリ</t>
    </rPh>
    <rPh sb="4" eb="5">
      <t>ア</t>
    </rPh>
    <rPh sb="7" eb="10">
      <t>ノウフキン</t>
    </rPh>
    <phoneticPr fontId="1"/>
  </si>
  <si>
    <t>入学金</t>
    <rPh sb="0" eb="3">
      <t>ニュウガクキン</t>
    </rPh>
    <phoneticPr fontId="1"/>
  </si>
  <si>
    <t>寄付金</t>
    <rPh sb="0" eb="3">
      <t>キフキン</t>
    </rPh>
    <phoneticPr fontId="1"/>
  </si>
  <si>
    <t>授業料</t>
    <rPh sb="0" eb="3">
      <t>ジュギョウリョウ</t>
    </rPh>
    <phoneticPr fontId="1"/>
  </si>
  <si>
    <t>補助活動納付金</t>
    <rPh sb="0" eb="2">
      <t>ホジョ</t>
    </rPh>
    <rPh sb="2" eb="4">
      <t>カツドウ</t>
    </rPh>
    <rPh sb="4" eb="7">
      <t>ノウフキン</t>
    </rPh>
    <phoneticPr fontId="1"/>
  </si>
  <si>
    <t>その他の納付金</t>
    <rPh sb="2" eb="3">
      <t>タ</t>
    </rPh>
    <rPh sb="4" eb="7">
      <t>ノウフキン</t>
    </rPh>
    <phoneticPr fontId="1"/>
  </si>
  <si>
    <t>５年一貫課程（本科）</t>
    <rPh sb="1" eb="2">
      <t>ネン</t>
    </rPh>
    <rPh sb="2" eb="4">
      <t>イッカン</t>
    </rPh>
    <rPh sb="4" eb="6">
      <t>カテイ</t>
    </rPh>
    <rPh sb="7" eb="9">
      <t>ホンカ</t>
    </rPh>
    <phoneticPr fontId="1"/>
  </si>
  <si>
    <t>５年一貫課程（専科）</t>
    <rPh sb="1" eb="2">
      <t>ネン</t>
    </rPh>
    <rPh sb="2" eb="4">
      <t>イッカン</t>
    </rPh>
    <rPh sb="4" eb="6">
      <t>カテイ</t>
    </rPh>
    <rPh sb="7" eb="9">
      <t>センカ</t>
    </rPh>
    <phoneticPr fontId="1"/>
  </si>
  <si>
    <t>２年課程専攻科（本校出身）</t>
    <rPh sb="1" eb="2">
      <t>ネン</t>
    </rPh>
    <rPh sb="2" eb="4">
      <t>カテイ</t>
    </rPh>
    <rPh sb="4" eb="7">
      <t>センコウカ</t>
    </rPh>
    <rPh sb="8" eb="10">
      <t>ホンコウ</t>
    </rPh>
    <rPh sb="10" eb="12">
      <t>シュッシン</t>
    </rPh>
    <phoneticPr fontId="1"/>
  </si>
  <si>
    <t>２年課程専攻科（他校出身）</t>
    <rPh sb="1" eb="2">
      <t>ネン</t>
    </rPh>
    <rPh sb="2" eb="4">
      <t>カテイ</t>
    </rPh>
    <rPh sb="4" eb="7">
      <t>センコウカ</t>
    </rPh>
    <rPh sb="8" eb="10">
      <t>タコウ</t>
    </rPh>
    <rPh sb="10" eb="12">
      <t>シュッシン</t>
    </rPh>
    <phoneticPr fontId="1"/>
  </si>
  <si>
    <t>女</t>
    <rPh sb="0" eb="1">
      <t>ジョ</t>
    </rPh>
    <phoneticPr fontId="1"/>
  </si>
  <si>
    <t>准看護師課程※本科</t>
    <rPh sb="0" eb="4">
      <t>ジュンカンゴシ</t>
    </rPh>
    <rPh sb="4" eb="6">
      <t>カテイ</t>
    </rPh>
    <phoneticPr fontId="1"/>
  </si>
  <si>
    <t>准看護師課程※本科</t>
    <rPh sb="0" eb="4">
      <t>ジュンカンゴシ</t>
    </rPh>
    <rPh sb="4" eb="6">
      <t>カテイ</t>
    </rPh>
    <rPh sb="7" eb="9">
      <t>ホンカ</t>
    </rPh>
    <phoneticPr fontId="1"/>
  </si>
  <si>
    <t>医師</t>
    <rPh sb="0" eb="2">
      <t>イシ</t>
    </rPh>
    <phoneticPr fontId="1"/>
  </si>
  <si>
    <t>５０分</t>
    <rPh sb="2" eb="3">
      <t>フン</t>
    </rPh>
    <phoneticPr fontId="1"/>
  </si>
  <si>
    <t>９０分</t>
    <rPh sb="2" eb="3">
      <t>フン</t>
    </rPh>
    <phoneticPr fontId="1"/>
  </si>
  <si>
    <t>看護師</t>
    <rPh sb="0" eb="3">
      <t>カンゴシ</t>
    </rPh>
    <phoneticPr fontId="1"/>
  </si>
  <si>
    <t>薬剤師</t>
    <rPh sb="0" eb="3">
      <t>ヤクザイシ</t>
    </rPh>
    <phoneticPr fontId="1"/>
  </si>
  <si>
    <t>管理栄養士</t>
    <rPh sb="0" eb="2">
      <t>カンリ</t>
    </rPh>
    <rPh sb="2" eb="5">
      <t>エイヨウシ</t>
    </rPh>
    <phoneticPr fontId="1"/>
  </si>
  <si>
    <t>病院</t>
    <rPh sb="0" eb="2">
      <t>ビョウイン</t>
    </rPh>
    <phoneticPr fontId="1"/>
  </si>
  <si>
    <t>病院以外</t>
    <rPh sb="0" eb="2">
      <t>ビョウイン</t>
    </rPh>
    <rPh sb="2" eb="4">
      <t>イガイ</t>
    </rPh>
    <phoneticPr fontId="1"/>
  </si>
  <si>
    <t>実習施設数</t>
    <rPh sb="0" eb="2">
      <t>ジッシュウ</t>
    </rPh>
    <rPh sb="2" eb="4">
      <t>シセツ</t>
    </rPh>
    <rPh sb="4" eb="5">
      <t>スウ</t>
    </rPh>
    <phoneticPr fontId="1"/>
  </si>
  <si>
    <t>看護専門教科の教職員</t>
    <rPh sb="0" eb="2">
      <t>カンゴ</t>
    </rPh>
    <rPh sb="2" eb="4">
      <t>センモン</t>
    </rPh>
    <rPh sb="4" eb="6">
      <t>キョウカ</t>
    </rPh>
    <rPh sb="7" eb="10">
      <t>キョウショクイン</t>
    </rPh>
    <phoneticPr fontId="1"/>
  </si>
  <si>
    <t>看護師国家試験・准看護師試験合格率</t>
    <rPh sb="0" eb="3">
      <t>カンゴシ</t>
    </rPh>
    <rPh sb="3" eb="5">
      <t>コッカ</t>
    </rPh>
    <rPh sb="5" eb="7">
      <t>シケン</t>
    </rPh>
    <rPh sb="8" eb="12">
      <t>ジュンカンゴシ</t>
    </rPh>
    <rPh sb="12" eb="14">
      <t>シケン</t>
    </rPh>
    <rPh sb="14" eb="17">
      <t>ゴウカクリツ</t>
    </rPh>
    <phoneticPr fontId="1"/>
  </si>
  <si>
    <t>看護師国家試験</t>
    <rPh sb="0" eb="3">
      <t>カンゴシ</t>
    </rPh>
    <rPh sb="3" eb="5">
      <t>コッカ</t>
    </rPh>
    <rPh sb="5" eb="7">
      <t>シケン</t>
    </rPh>
    <phoneticPr fontId="1"/>
  </si>
  <si>
    <t>転出者
計A</t>
    <rPh sb="0" eb="3">
      <t>テンシュツシャ</t>
    </rPh>
    <rPh sb="4" eb="5">
      <t>ケイ</t>
    </rPh>
    <phoneticPr fontId="1"/>
  </si>
  <si>
    <t>転出率
A/B</t>
    <rPh sb="0" eb="2">
      <t>テンシュツ</t>
    </rPh>
    <rPh sb="2" eb="3">
      <t>リツ</t>
    </rPh>
    <phoneticPr fontId="1"/>
  </si>
  <si>
    <t>学校計</t>
    <rPh sb="0" eb="2">
      <t>ガッコウ</t>
    </rPh>
    <rPh sb="2" eb="3">
      <t>ケイ</t>
    </rPh>
    <phoneticPr fontId="1"/>
  </si>
  <si>
    <t>　　学校計</t>
    <rPh sb="2" eb="4">
      <t>ガッコウ</t>
    </rPh>
    <rPh sb="4" eb="5">
      <t>ケイ</t>
    </rPh>
    <phoneticPr fontId="1"/>
  </si>
  <si>
    <t>入学状況（５年一貫課程）</t>
    <rPh sb="0" eb="2">
      <t>ニュウガク</t>
    </rPh>
    <rPh sb="2" eb="4">
      <t>ジョウキョウ</t>
    </rPh>
    <phoneticPr fontId="1"/>
  </si>
  <si>
    <t>生徒数（５年一貫課程）</t>
    <rPh sb="0" eb="3">
      <t>セイトスウ</t>
    </rPh>
    <phoneticPr fontId="1"/>
  </si>
  <si>
    <t>３年終了後に提出した生徒数の進路状況（５年一貫課程）</t>
    <rPh sb="1" eb="2">
      <t>ネン</t>
    </rPh>
    <rPh sb="2" eb="5">
      <t>シュウリョウゴ</t>
    </rPh>
    <rPh sb="6" eb="8">
      <t>テイシュツ</t>
    </rPh>
    <rPh sb="10" eb="13">
      <t>セイトスウ</t>
    </rPh>
    <rPh sb="14" eb="16">
      <t>シンロ</t>
    </rPh>
    <rPh sb="16" eb="18">
      <t>ジョウキョウ</t>
    </rPh>
    <phoneticPr fontId="1"/>
  </si>
  <si>
    <t>卒業後の状況（５年一貫課程）</t>
    <rPh sb="0" eb="3">
      <t>ソツギョウゴ</t>
    </rPh>
    <rPh sb="4" eb="6">
      <t>ジョウキョウ</t>
    </rPh>
    <phoneticPr fontId="1"/>
  </si>
  <si>
    <t>（５年一貫課程）</t>
    <phoneticPr fontId="1"/>
  </si>
  <si>
    <t>入学状況（准看護師課程）</t>
    <rPh sb="0" eb="2">
      <t>ニュウガク</t>
    </rPh>
    <rPh sb="2" eb="4">
      <t>ジョウキョウ</t>
    </rPh>
    <phoneticPr fontId="1"/>
  </si>
  <si>
    <t>生徒数（准看護師課程）</t>
    <rPh sb="0" eb="3">
      <t>セイトスウ</t>
    </rPh>
    <phoneticPr fontId="1"/>
  </si>
  <si>
    <t>卒業後の状況（准看護師課程）</t>
    <rPh sb="0" eb="3">
      <t>ソツギョウゴ</t>
    </rPh>
    <rPh sb="4" eb="6">
      <t>ジョウキョウ</t>
    </rPh>
    <phoneticPr fontId="1"/>
  </si>
  <si>
    <t>入学状況（２年課程専攻科）</t>
    <rPh sb="0" eb="2">
      <t>ニュウガク</t>
    </rPh>
    <rPh sb="2" eb="4">
      <t>ジョウキョウ</t>
    </rPh>
    <phoneticPr fontId="1"/>
  </si>
  <si>
    <t>生徒数（２年課程専攻科）</t>
    <rPh sb="0" eb="3">
      <t>セイトスウ</t>
    </rPh>
    <phoneticPr fontId="1"/>
  </si>
  <si>
    <t>卒業後の状況（２年課程専攻科）</t>
    <rPh sb="0" eb="3">
      <t>ソツギョウゴ</t>
    </rPh>
    <rPh sb="4" eb="6">
      <t>ジョウキョウ</t>
    </rPh>
    <phoneticPr fontId="1"/>
  </si>
  <si>
    <t>学　校　名</t>
    <rPh sb="0" eb="1">
      <t>ガク</t>
    </rPh>
    <rPh sb="2" eb="3">
      <t>コウ</t>
    </rPh>
    <rPh sb="4" eb="5">
      <t>メイ</t>
    </rPh>
    <phoneticPr fontId="1"/>
  </si>
  <si>
    <t>※このページは全私看協事務局用です。入力の必要はありません。</t>
    <rPh sb="7" eb="11">
      <t>ゼンシカンキョウ</t>
    </rPh>
    <rPh sb="11" eb="14">
      <t>ジムキョク</t>
    </rPh>
    <rPh sb="14" eb="15">
      <t>ヨウ</t>
    </rPh>
    <rPh sb="18" eb="20">
      <t>ニュウリョク</t>
    </rPh>
    <rPh sb="21" eb="23">
      <t>ヒツヨウ</t>
    </rPh>
    <phoneticPr fontId="1"/>
  </si>
  <si>
    <t>年間の総額</t>
    <rPh sb="0" eb="2">
      <t>ネンカン</t>
    </rPh>
    <rPh sb="3" eb="5">
      <t>ソウガク</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</si>
  <si>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</si>
  <si>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</si>
  <si>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</si>
  <si>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</si>
  <si>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</si>
  <si>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学年</t>
    <rPh sb="0" eb="2">
      <t>ガクネン</t>
    </rPh>
    <phoneticPr fontId="1"/>
  </si>
  <si>
    <t>男</t>
    <rPh sb="0" eb="1">
      <t>オトコ</t>
    </rPh>
    <phoneticPr fontId="1"/>
  </si>
  <si>
    <t>女</t>
    <rPh sb="0" eb="1">
      <t>オンナ</t>
    </rPh>
    <phoneticPr fontId="1"/>
  </si>
  <si>
    <t>計</t>
    <rPh sb="0" eb="1">
      <t>ケイ</t>
    </rPh>
    <phoneticPr fontId="1"/>
  </si>
  <si>
    <t>進学</t>
    <rPh sb="0" eb="2">
      <t>シンガク</t>
    </rPh>
    <phoneticPr fontId="1"/>
  </si>
  <si>
    <t>看護系</t>
    <rPh sb="0" eb="2">
      <t>カンゴ</t>
    </rPh>
    <rPh sb="2" eb="3">
      <t>ケイ</t>
    </rPh>
    <phoneticPr fontId="1"/>
  </si>
  <si>
    <t>その他</t>
    <rPh sb="2" eb="3">
      <t>タ</t>
    </rPh>
    <phoneticPr fontId="1"/>
  </si>
  <si>
    <t>男</t>
    <rPh sb="0" eb="1">
      <t>ダン</t>
    </rPh>
    <phoneticPr fontId="1"/>
  </si>
  <si>
    <t>看護系以外</t>
    <rPh sb="0" eb="2">
      <t>カンゴ</t>
    </rPh>
    <rPh sb="2" eb="3">
      <t>ケイ</t>
    </rPh>
    <rPh sb="3" eb="5">
      <t>イガイ</t>
    </rPh>
    <phoneticPr fontId="1"/>
  </si>
  <si>
    <t>女</t>
    <rPh sb="0" eb="1">
      <t>ジョ</t>
    </rPh>
    <phoneticPr fontId="1"/>
  </si>
  <si>
    <t>助産師</t>
    <rPh sb="0" eb="3">
      <t>ジョサンシ</t>
    </rPh>
    <phoneticPr fontId="1"/>
  </si>
  <si>
    <t>県内</t>
    <rPh sb="0" eb="2">
      <t>ケンナイ</t>
    </rPh>
    <phoneticPr fontId="1"/>
  </si>
  <si>
    <t>県外</t>
    <rPh sb="0" eb="2">
      <t>ケンガイ</t>
    </rPh>
    <phoneticPr fontId="1"/>
  </si>
  <si>
    <t>就職</t>
    <rPh sb="0" eb="2">
      <t>シュウショク</t>
    </rPh>
    <phoneticPr fontId="1"/>
  </si>
  <si>
    <t>（准看護師課程）</t>
    <rPh sb="1" eb="5">
      <t>ジュンカンゴシ</t>
    </rPh>
    <phoneticPr fontId="1"/>
  </si>
  <si>
    <t>短期大学2年</t>
    <rPh sb="0" eb="2">
      <t>タンキ</t>
    </rPh>
    <rPh sb="2" eb="4">
      <t>ダイガク</t>
    </rPh>
    <rPh sb="5" eb="6">
      <t>ネン</t>
    </rPh>
    <phoneticPr fontId="1"/>
  </si>
  <si>
    <t>（２年課程専攻科）</t>
    <rPh sb="2" eb="3">
      <t>ネン</t>
    </rPh>
    <rPh sb="3" eb="5">
      <t>カテイ</t>
    </rPh>
    <rPh sb="5" eb="8">
      <t>センコウカ</t>
    </rPh>
    <phoneticPr fontId="1"/>
  </si>
  <si>
    <t>自校出身</t>
    <rPh sb="0" eb="2">
      <t>ジコウ</t>
    </rPh>
    <rPh sb="2" eb="4">
      <t>シュッシン</t>
    </rPh>
    <phoneticPr fontId="1"/>
  </si>
  <si>
    <t>内看護
系以外</t>
    <rPh sb="0" eb="1">
      <t>ウチ</t>
    </rPh>
    <rPh sb="1" eb="3">
      <t>カンゴ</t>
    </rPh>
    <rPh sb="4" eb="5">
      <t>ケイ</t>
    </rPh>
    <rPh sb="5" eb="7">
      <t>イガイ</t>
    </rPh>
    <phoneticPr fontId="1"/>
  </si>
  <si>
    <t>就職者
計</t>
    <rPh sb="0" eb="2">
      <t>シュウショク</t>
    </rPh>
    <rPh sb="2" eb="3">
      <t>シャ</t>
    </rPh>
    <rPh sb="4" eb="5">
      <t>ケイ</t>
    </rPh>
    <phoneticPr fontId="1"/>
  </si>
  <si>
    <t>入学手続時納付金</t>
    <rPh sb="0" eb="2">
      <t>ニュウガク</t>
    </rPh>
    <rPh sb="2" eb="4">
      <t>テツヅ</t>
    </rPh>
    <rPh sb="4" eb="5">
      <t>ジ</t>
    </rPh>
    <rPh sb="5" eb="8">
      <t>ノウフキン</t>
    </rPh>
    <phoneticPr fontId="1"/>
  </si>
  <si>
    <t>入学手続時以外の納付金</t>
    <rPh sb="0" eb="2">
      <t>ニュウガク</t>
    </rPh>
    <rPh sb="2" eb="4">
      <t>テツヅキ</t>
    </rPh>
    <rPh sb="4" eb="5">
      <t>ジ</t>
    </rPh>
    <rPh sb="5" eb="7">
      <t>イガイ</t>
    </rPh>
    <rPh sb="8" eb="11">
      <t>ノウフキン</t>
    </rPh>
    <phoneticPr fontId="1"/>
  </si>
  <si>
    <t>入学
検定料</t>
    <rPh sb="0" eb="2">
      <t>ニュウガク</t>
    </rPh>
    <rPh sb="3" eb="6">
      <t>ケンテイリョウ</t>
    </rPh>
    <phoneticPr fontId="1"/>
  </si>
  <si>
    <t>施設
設備費</t>
    <rPh sb="0" eb="2">
      <t>シセツ</t>
    </rPh>
    <rPh sb="3" eb="6">
      <t>セツビヒ</t>
    </rPh>
    <phoneticPr fontId="1"/>
  </si>
  <si>
    <t>実験
実習費</t>
    <rPh sb="0" eb="2">
      <t>ジッケン</t>
    </rPh>
    <rPh sb="3" eb="6">
      <t>ジッシュウヒ</t>
    </rPh>
    <phoneticPr fontId="1"/>
  </si>
  <si>
    <t>合計
金額</t>
    <rPh sb="0" eb="2">
      <t>ゴウケイ</t>
    </rPh>
    <rPh sb="3" eb="5">
      <t>キンガク</t>
    </rPh>
    <phoneticPr fontId="1"/>
  </si>
  <si>
    <t>学校名</t>
    <rPh sb="0" eb="3">
      <t>ガッコウメイ</t>
    </rPh>
    <phoneticPr fontId="1"/>
  </si>
  <si>
    <t>５年一貫課程</t>
    <rPh sb="1" eb="2">
      <t>ネン</t>
    </rPh>
    <rPh sb="2" eb="4">
      <t>イッカン</t>
    </rPh>
    <rPh sb="4" eb="6">
      <t>カテイ</t>
    </rPh>
    <phoneticPr fontId="1"/>
  </si>
  <si>
    <t>准看護師課程※本科</t>
    <rPh sb="0" eb="4">
      <t>ジュンカンゴシ</t>
    </rPh>
    <rPh sb="4" eb="6">
      <t>カテイ</t>
    </rPh>
    <rPh sb="7" eb="9">
      <t>ホンカ</t>
    </rPh>
    <phoneticPr fontId="1"/>
  </si>
  <si>
    <t>准看護師
試験</t>
    <rPh sb="0" eb="4">
      <t>ジュンカンゴシ</t>
    </rPh>
    <rPh sb="5" eb="7">
      <t>シケン</t>
    </rPh>
    <phoneticPr fontId="1"/>
  </si>
  <si>
    <t>計看護系以外</t>
    <rPh sb="0" eb="1">
      <t>ケイ</t>
    </rPh>
    <rPh sb="1" eb="3">
      <t>カンゴ</t>
    </rPh>
    <rPh sb="3" eb="4">
      <t>ケイ</t>
    </rPh>
    <rPh sb="4" eb="6">
      <t>イガイ</t>
    </rPh>
    <phoneticPr fontId="1"/>
  </si>
  <si>
    <t>看護系
以外</t>
    <rPh sb="0" eb="2">
      <t>カンゴ</t>
    </rPh>
    <rPh sb="2" eb="3">
      <t>ケイ</t>
    </rPh>
    <rPh sb="4" eb="6">
      <t>イガイ</t>
    </rPh>
    <phoneticPr fontId="1"/>
  </si>
  <si>
    <t>計看護
系以外</t>
    <rPh sb="0" eb="1">
      <t>ケイ</t>
    </rPh>
    <rPh sb="1" eb="3">
      <t>カンゴ</t>
    </rPh>
    <rPh sb="4" eb="5">
      <t>ケイ</t>
    </rPh>
    <rPh sb="5" eb="7">
      <t>イガイ</t>
    </rPh>
    <phoneticPr fontId="1"/>
  </si>
  <si>
    <t>看護
系以外</t>
    <rPh sb="0" eb="2">
      <t>カンゴ</t>
    </rPh>
    <rPh sb="3" eb="4">
      <t>ケイ</t>
    </rPh>
    <rPh sb="4" eb="6">
      <t>イガイ</t>
    </rPh>
    <phoneticPr fontId="1"/>
  </si>
  <si>
    <t>就職者計</t>
    <rPh sb="0" eb="2">
      <t>シュウショク</t>
    </rPh>
    <rPh sb="2" eb="3">
      <t>シャ</t>
    </rPh>
    <rPh sb="3" eb="4">
      <t>ケイ</t>
    </rPh>
    <phoneticPr fontId="1"/>
  </si>
  <si>
    <t>③臨時免許教諭（助教諭）</t>
    <rPh sb="1" eb="3">
      <t>リンジ</t>
    </rPh>
    <rPh sb="3" eb="5">
      <t>メンキョ</t>
    </rPh>
    <rPh sb="5" eb="7">
      <t>キョウユ</t>
    </rPh>
    <rPh sb="8" eb="11">
      <t>ジョキョウユ</t>
    </rPh>
    <phoneticPr fontId="1"/>
  </si>
  <si>
    <t>④実習教諭</t>
    <rPh sb="1" eb="3">
      <t>ジッシュウ</t>
    </rPh>
    <rPh sb="3" eb="5">
      <t>キョウユ</t>
    </rPh>
    <phoneticPr fontId="1"/>
  </si>
  <si>
    <t>⑤実習助手</t>
    <rPh sb="1" eb="3">
      <t>ジッシュウ</t>
    </rPh>
    <rPh sb="3" eb="5">
      <t>ジョシュ</t>
    </rPh>
    <phoneticPr fontId="1"/>
  </si>
  <si>
    <t>講師人数及び人件費単価②</t>
    <rPh sb="0" eb="2">
      <t>コウシ</t>
    </rPh>
    <rPh sb="2" eb="4">
      <t>ニンズウ</t>
    </rPh>
    <rPh sb="4" eb="5">
      <t>オヨ</t>
    </rPh>
    <rPh sb="6" eb="9">
      <t>ジンケンヒ</t>
    </rPh>
    <rPh sb="9" eb="11">
      <t>タンカ</t>
    </rPh>
    <phoneticPr fontId="1"/>
  </si>
  <si>
    <t>講師人数及び人件費単価①</t>
    <rPh sb="0" eb="2">
      <t>コウシ</t>
    </rPh>
    <rPh sb="2" eb="4">
      <t>ニンズウ</t>
    </rPh>
    <rPh sb="4" eb="5">
      <t>オヨ</t>
    </rPh>
    <rPh sb="6" eb="9">
      <t>ジンケンヒ</t>
    </rPh>
    <rPh sb="9" eb="11">
      <t>タンカ</t>
    </rPh>
    <phoneticPr fontId="1"/>
  </si>
  <si>
    <t>実習委託費・実習施設数</t>
    <rPh sb="0" eb="2">
      <t>ジッシュウ</t>
    </rPh>
    <rPh sb="2" eb="5">
      <t>イタクヒ</t>
    </rPh>
    <rPh sb="6" eb="8">
      <t>ジッシュウ</t>
    </rPh>
    <rPh sb="8" eb="10">
      <t>シセツ</t>
    </rPh>
    <rPh sb="10" eb="11">
      <t>スウ</t>
    </rPh>
    <phoneticPr fontId="1"/>
  </si>
  <si>
    <t>学年</t>
    <rPh sb="0" eb="2">
      <t>ガクネン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</si>
  <si>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</si>
  <si>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</si>
  <si>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</si>
  <si>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</si>
  <si>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</si>
  <si>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病院以外</t>
    <rPh sb="0" eb="2">
      <t>ビョウイン</t>
    </rPh>
    <rPh sb="2" eb="4">
      <t>イガイ</t>
    </rPh>
    <phoneticPr fontId="1"/>
  </si>
  <si>
    <t>男</t>
    <rPh sb="0" eb="1">
      <t>オトコ</t>
    </rPh>
    <phoneticPr fontId="1"/>
  </si>
  <si>
    <t>女</t>
    <rPh sb="0" eb="1">
      <t>オンナ</t>
    </rPh>
    <phoneticPr fontId="1"/>
  </si>
  <si>
    <t>計</t>
    <rPh sb="0" eb="1">
      <t>ケイ</t>
    </rPh>
    <phoneticPr fontId="1"/>
  </si>
  <si>
    <t>臨床心理士</t>
    <rPh sb="0" eb="2">
      <t>リンショウ</t>
    </rPh>
    <rPh sb="2" eb="5">
      <t>シンリシ</t>
    </rPh>
    <phoneticPr fontId="1"/>
  </si>
  <si>
    <t>作業療法士</t>
    <rPh sb="0" eb="2">
      <t>サギョウ</t>
    </rPh>
    <rPh sb="2" eb="5">
      <t>リョウホウシ</t>
    </rPh>
    <phoneticPr fontId="1"/>
  </si>
  <si>
    <t>臨床工学技士</t>
    <rPh sb="0" eb="2">
      <t>リンショウ</t>
    </rPh>
    <rPh sb="2" eb="4">
      <t>コウガク</t>
    </rPh>
    <rPh sb="4" eb="6">
      <t>ギシ</t>
    </rPh>
    <phoneticPr fontId="1"/>
  </si>
  <si>
    <t>臨床検査技師</t>
    <rPh sb="0" eb="2">
      <t>リンショウ</t>
    </rPh>
    <rPh sb="2" eb="4">
      <t>ケンサ</t>
    </rPh>
    <rPh sb="4" eb="6">
      <t>ギシ</t>
    </rPh>
    <phoneticPr fontId="1"/>
  </si>
  <si>
    <t>作業療法士</t>
    <rPh sb="0" eb="2">
      <t>サギョウ</t>
    </rPh>
    <rPh sb="2" eb="5">
      <t>リョウホウシ</t>
    </rPh>
    <phoneticPr fontId="1"/>
  </si>
  <si>
    <t>年</t>
    <rPh sb="0" eb="1">
      <t>ネン</t>
    </rPh>
    <phoneticPr fontId="1"/>
  </si>
  <si>
    <t>４月</t>
    <rPh sb="1" eb="2">
      <t>ガツ</t>
    </rPh>
    <phoneticPr fontId="1"/>
  </si>
  <si>
    <t>西暦</t>
    <rPh sb="0" eb="2">
      <t>セイレキ</t>
    </rPh>
    <phoneticPr fontId="1"/>
  </si>
  <si>
    <t>５年一貫課程設置年度</t>
    <rPh sb="6" eb="8">
      <t>セッチ</t>
    </rPh>
    <rPh sb="8" eb="9">
      <t>ネン</t>
    </rPh>
    <rPh sb="9" eb="10">
      <t>ド</t>
    </rPh>
    <phoneticPr fontId="1"/>
  </si>
  <si>
    <t>①～⑤の合計</t>
    <rPh sb="4" eb="5">
      <t>ア</t>
    </rPh>
    <rPh sb="5" eb="6">
      <t>ケイ</t>
    </rPh>
    <phoneticPr fontId="1"/>
  </si>
  <si>
    <t>（</t>
    <phoneticPr fontId="1"/>
  </si>
  <si>
    <t>社会福祉士</t>
    <rPh sb="0" eb="2">
      <t>シャカイ</t>
    </rPh>
    <rPh sb="2" eb="5">
      <t>フクシシ</t>
    </rPh>
    <phoneticPr fontId="1"/>
  </si>
  <si>
    <t>精神保健福祉士</t>
    <rPh sb="0" eb="2">
      <t>セイシン</t>
    </rPh>
    <rPh sb="2" eb="4">
      <t>ホケン</t>
    </rPh>
    <rPh sb="4" eb="7">
      <t>フクシシ</t>
    </rPh>
    <phoneticPr fontId="1"/>
  </si>
  <si>
    <t>①（</t>
    <phoneticPr fontId="1"/>
  </si>
  <si>
    <t>⑥（</t>
    <phoneticPr fontId="1"/>
  </si>
  <si>
    <t>③</t>
    <phoneticPr fontId="1"/>
  </si>
  <si>
    <t>④</t>
    <phoneticPr fontId="1"/>
  </si>
  <si>
    <t>⑥</t>
    <phoneticPr fontId="1"/>
  </si>
  <si>
    <t>（単位：カ所）</t>
  </si>
  <si>
    <t>病院以外の
施設</t>
    <rPh sb="0" eb="2">
      <t>ビョウイン</t>
    </rPh>
    <rPh sb="2" eb="4">
      <t>イガイ</t>
    </rPh>
    <rPh sb="6" eb="8">
      <t>シセツ</t>
    </rPh>
    <phoneticPr fontId="1"/>
  </si>
  <si>
    <t>年間の生徒１人当たりの額</t>
    <rPh sb="0" eb="2">
      <t>ネンカン</t>
    </rPh>
    <rPh sb="3" eb="5">
      <t>セイト</t>
    </rPh>
    <rPh sb="5" eb="7">
      <t>ヒトリ</t>
    </rPh>
    <rPh sb="7" eb="8">
      <t>ア</t>
    </rPh>
    <rPh sb="11" eb="12">
      <t>ガク</t>
    </rPh>
    <phoneticPr fontId="1"/>
  </si>
  <si>
    <t>完全５日制</t>
    <rPh sb="0" eb="1">
      <t>カン</t>
    </rPh>
    <rPh sb="1" eb="2">
      <t>ゼン</t>
    </rPh>
    <rPh sb="3" eb="4">
      <t>ニチ</t>
    </rPh>
    <rPh sb="4" eb="5">
      <t>セイ</t>
    </rPh>
    <phoneticPr fontId="1"/>
  </si>
  <si>
    <t>備考（その他の内容）</t>
    <rPh sb="0" eb="2">
      <t>ビコウ</t>
    </rPh>
    <rPh sb="5" eb="6">
      <t>タ</t>
    </rPh>
    <rPh sb="7" eb="9">
      <t>ナイヨウ</t>
    </rPh>
    <phoneticPr fontId="1"/>
  </si>
  <si>
    <t>備考（学校名、共学化等の変更）</t>
    <rPh sb="0" eb="2">
      <t>ビコウ</t>
    </rPh>
    <rPh sb="3" eb="6">
      <t>ガッコウメイ</t>
    </rPh>
    <rPh sb="7" eb="10">
      <t>キョウガクカ</t>
    </rPh>
    <rPh sb="10" eb="11">
      <t>トウ</t>
    </rPh>
    <rPh sb="12" eb="14">
      <t>ヘンコウ</t>
    </rPh>
    <phoneticPr fontId="1"/>
  </si>
  <si>
    <t>月～金曜に授業、土曜に学校行事や履修単位に含まれない講座等を行っている場合は完全５日制です。</t>
    <phoneticPr fontId="1"/>
  </si>
  <si>
    <t>※昨年度の調査結果を見ること！</t>
    <rPh sb="1" eb="4">
      <t>サクネンド</t>
    </rPh>
    <rPh sb="5" eb="7">
      <t>チョウサ</t>
    </rPh>
    <rPh sb="7" eb="9">
      <t>ケッカ</t>
    </rPh>
    <rPh sb="10" eb="11">
      <t>ミ</t>
    </rPh>
    <phoneticPr fontId="1"/>
  </si>
  <si>
    <t>備考</t>
    <rPh sb="0" eb="2">
      <t>ビコウ</t>
    </rPh>
    <phoneticPr fontId="1"/>
  </si>
  <si>
    <t>元年５月１日現在
３年生徒数B</t>
    <rPh sb="0" eb="1">
      <t>ガン</t>
    </rPh>
    <rPh sb="1" eb="2">
      <t>ネン</t>
    </rPh>
    <rPh sb="3" eb="4">
      <t>ガツ</t>
    </rPh>
    <rPh sb="5" eb="6">
      <t>ニチ</t>
    </rPh>
    <rPh sb="6" eb="8">
      <t>ゲンザイ</t>
    </rPh>
    <rPh sb="10" eb="11">
      <t>ネン</t>
    </rPh>
    <rPh sb="11" eb="14">
      <t>セイトスウ</t>
    </rPh>
    <phoneticPr fontId="1"/>
  </si>
  <si>
    <t>都道府県名</t>
    <rPh sb="0" eb="4">
      <t>トドウフケン</t>
    </rPh>
    <rPh sb="4" eb="5">
      <t>メイ</t>
    </rPh>
    <phoneticPr fontId="1"/>
  </si>
  <si>
    <t>看護師
学校2年</t>
    <rPh sb="0" eb="3">
      <t>カンゴシ</t>
    </rPh>
    <rPh sb="4" eb="6">
      <t>ガッコウ</t>
    </rPh>
    <rPh sb="7" eb="8">
      <t>ネン</t>
    </rPh>
    <phoneticPr fontId="1"/>
  </si>
  <si>
    <t>看護師
学校3年</t>
    <rPh sb="0" eb="3">
      <t>カンゴシ</t>
    </rPh>
    <rPh sb="4" eb="6">
      <t>ガッコウ</t>
    </rPh>
    <rPh sb="7" eb="8">
      <t>ネン</t>
    </rPh>
    <phoneticPr fontId="1"/>
  </si>
  <si>
    <t>県（都・府）内</t>
    <rPh sb="0" eb="1">
      <t>ケン</t>
    </rPh>
    <rPh sb="2" eb="3">
      <t>ト</t>
    </rPh>
    <rPh sb="4" eb="5">
      <t>フ</t>
    </rPh>
    <rPh sb="6" eb="7">
      <t>ウチ</t>
    </rPh>
    <phoneticPr fontId="1"/>
  </si>
  <si>
    <t>県（都・府）外</t>
    <rPh sb="0" eb="1">
      <t>ケン</t>
    </rPh>
    <rPh sb="6" eb="7">
      <t>ソト</t>
    </rPh>
    <phoneticPr fontId="1"/>
  </si>
  <si>
    <t>放射線技師</t>
    <rPh sb="0" eb="3">
      <t>ホウシャセン</t>
    </rPh>
    <rPh sb="3" eb="5">
      <t>ギシ</t>
    </rPh>
    <phoneticPr fontId="1"/>
  </si>
  <si>
    <t>②（</t>
    <phoneticPr fontId="1"/>
  </si>
  <si>
    <t>③（</t>
    <phoneticPr fontId="1"/>
  </si>
  <si>
    <t>④（</t>
    <phoneticPr fontId="1"/>
  </si>
  <si>
    <t>⑤（</t>
    <phoneticPr fontId="1"/>
  </si>
  <si>
    <t>⑦（</t>
    <phoneticPr fontId="1"/>
  </si>
  <si>
    <t>①</t>
    <phoneticPr fontId="1"/>
  </si>
  <si>
    <t>②</t>
    <phoneticPr fontId="1"/>
  </si>
  <si>
    <t>⑤</t>
    <phoneticPr fontId="1"/>
  </si>
  <si>
    <t>⑦</t>
    <phoneticPr fontId="1"/>
  </si>
  <si>
    <t>県（都）内</t>
    <rPh sb="0" eb="1">
      <t>ケン</t>
    </rPh>
    <rPh sb="2" eb="3">
      <t>ト</t>
    </rPh>
    <rPh sb="4" eb="5">
      <t>ウチ</t>
    </rPh>
    <phoneticPr fontId="1"/>
  </si>
  <si>
    <t>県（都）外</t>
    <rPh sb="0" eb="1">
      <t>ケン</t>
    </rPh>
    <rPh sb="4" eb="5">
      <t>ソト</t>
    </rPh>
    <phoneticPr fontId="1"/>
  </si>
  <si>
    <t xml:space="preserve">備考
</t>
    <rPh sb="0" eb="2">
      <t>ビコウ</t>
    </rPh>
    <phoneticPr fontId="1"/>
  </si>
  <si>
    <t>看護師国家試験合格率（新卒者）</t>
    <rPh sb="0" eb="3">
      <t>カンゴシ</t>
    </rPh>
    <rPh sb="3" eb="5">
      <t>コッカ</t>
    </rPh>
    <rPh sb="5" eb="7">
      <t>シケン</t>
    </rPh>
    <rPh sb="7" eb="10">
      <t>ゴウカクリツ</t>
    </rPh>
    <rPh sb="11" eb="14">
      <t>シンソツシャ</t>
    </rPh>
    <phoneticPr fontId="1"/>
  </si>
  <si>
    <t>願書提出者数</t>
    <rPh sb="0" eb="2">
      <t>ガンショ</t>
    </rPh>
    <rPh sb="2" eb="4">
      <t>テイシュツ</t>
    </rPh>
    <rPh sb="4" eb="5">
      <t>シャ</t>
    </rPh>
    <rPh sb="5" eb="6">
      <t>スウ</t>
    </rPh>
    <phoneticPr fontId="1"/>
  </si>
  <si>
    <t>欠席者数</t>
    <rPh sb="0" eb="4">
      <t>ケッセキシャスウ</t>
    </rPh>
    <phoneticPr fontId="1"/>
  </si>
  <si>
    <t>人</t>
    <rPh sb="0" eb="1">
      <t>ニン</t>
    </rPh>
    <phoneticPr fontId="1"/>
  </si>
  <si>
    <t>県（府）内</t>
    <rPh sb="0" eb="1">
      <t>ケン</t>
    </rPh>
    <rPh sb="2" eb="3">
      <t>フ</t>
    </rPh>
    <rPh sb="4" eb="5">
      <t>ウチ</t>
    </rPh>
    <phoneticPr fontId="1"/>
  </si>
  <si>
    <t>県（府）外</t>
    <rPh sb="0" eb="1">
      <t>ケン</t>
    </rPh>
    <rPh sb="4" eb="5">
      <t>ソト</t>
    </rPh>
    <phoneticPr fontId="1"/>
  </si>
  <si>
    <t>青森</t>
    <rPh sb="0" eb="2">
      <t>アオモリ</t>
    </rPh>
    <phoneticPr fontId="1"/>
  </si>
  <si>
    <t>岩手</t>
    <rPh sb="0" eb="2">
      <t>イワテ</t>
    </rPh>
    <phoneticPr fontId="1"/>
  </si>
  <si>
    <t>福島</t>
    <rPh sb="0" eb="2">
      <t>フクシマ</t>
    </rPh>
    <phoneticPr fontId="1"/>
  </si>
  <si>
    <t>新潟</t>
    <rPh sb="0" eb="2">
      <t>ニイガタ</t>
    </rPh>
    <phoneticPr fontId="1"/>
  </si>
  <si>
    <t>茨城</t>
    <rPh sb="0" eb="2">
      <t>イバラキ</t>
    </rPh>
    <phoneticPr fontId="1"/>
  </si>
  <si>
    <t>東京</t>
    <rPh sb="0" eb="2">
      <t>トウキョウ</t>
    </rPh>
    <phoneticPr fontId="1"/>
  </si>
  <si>
    <t>福井</t>
    <rPh sb="0" eb="2">
      <t>フクイ</t>
    </rPh>
    <phoneticPr fontId="1"/>
  </si>
  <si>
    <t>岐阜</t>
    <rPh sb="0" eb="2">
      <t>ギフ</t>
    </rPh>
    <phoneticPr fontId="1"/>
  </si>
  <si>
    <t>静岡</t>
    <rPh sb="0" eb="2">
      <t>シズオカ</t>
    </rPh>
    <phoneticPr fontId="1"/>
  </si>
  <si>
    <t>愛知</t>
    <rPh sb="0" eb="2">
      <t>アイチ</t>
    </rPh>
    <phoneticPr fontId="1"/>
  </si>
  <si>
    <t>滋賀</t>
    <rPh sb="0" eb="2">
      <t>シガ</t>
    </rPh>
    <phoneticPr fontId="1"/>
  </si>
  <si>
    <t>京都</t>
    <rPh sb="0" eb="2">
      <t>キョウト</t>
    </rPh>
    <phoneticPr fontId="1"/>
  </si>
  <si>
    <t>大阪</t>
    <rPh sb="0" eb="2">
      <t>オオサカ</t>
    </rPh>
    <phoneticPr fontId="1"/>
  </si>
  <si>
    <t>奈良</t>
    <rPh sb="0" eb="2">
      <t>ナラ</t>
    </rPh>
    <phoneticPr fontId="1"/>
  </si>
  <si>
    <t>鳥取</t>
    <rPh sb="0" eb="2">
      <t>トットリ</t>
    </rPh>
    <phoneticPr fontId="1"/>
  </si>
  <si>
    <t>岡山</t>
    <rPh sb="0" eb="2">
      <t>オカヤマ</t>
    </rPh>
    <phoneticPr fontId="1"/>
  </si>
  <si>
    <t>広島</t>
    <rPh sb="0" eb="2">
      <t>ヒロシマ</t>
    </rPh>
    <phoneticPr fontId="1"/>
  </si>
  <si>
    <t>山口</t>
    <rPh sb="0" eb="2">
      <t>ヤマグチ</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</si>
  <si>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</si>
  <si>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</si>
  <si>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</si>
  <si>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</si>
  <si>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</si>
  <si>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</si>
  <si>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</si>
  <si>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</si>
  <si>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</si>
  <si>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</si>
  <si>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日</t>
    <rPh sb="0" eb="1">
      <t>ニチ</t>
    </rPh>
    <phoneticPr fontId="1"/>
  </si>
  <si>
    <t>月</t>
    <rPh sb="0" eb="1">
      <t>ガツ</t>
    </rPh>
    <phoneticPr fontId="1"/>
  </si>
  <si>
    <t>特別免許状が交付されなかった理由</t>
    <rPh sb="0" eb="5">
      <t>トクベツメンキョジョウ</t>
    </rPh>
    <rPh sb="6" eb="8">
      <t>コウフ</t>
    </rPh>
    <rPh sb="14" eb="16">
      <t>リユウ</t>
    </rPh>
    <phoneticPr fontId="1"/>
  </si>
  <si>
    <t>名称を変更して実施</t>
    <rPh sb="0" eb="2">
      <t>メイショウ</t>
    </rPh>
    <rPh sb="3" eb="5">
      <t>ヘンコウ</t>
    </rPh>
    <rPh sb="7" eb="9">
      <t>ジッシ</t>
    </rPh>
    <phoneticPr fontId="1"/>
  </si>
  <si>
    <t>現在実施していない</t>
    <rPh sb="0" eb="2">
      <t>ゲンザイ</t>
    </rPh>
    <rPh sb="2" eb="4">
      <t>ジッシ</t>
    </rPh>
    <phoneticPr fontId="1"/>
  </si>
  <si>
    <t>〇</t>
    <phoneticPr fontId="1"/>
  </si>
  <si>
    <t>実施学年</t>
    <rPh sb="0" eb="2">
      <t>ジッシ</t>
    </rPh>
    <rPh sb="2" eb="4">
      <t>ガクネン</t>
    </rPh>
    <phoneticPr fontId="1"/>
  </si>
  <si>
    <t>実施時期</t>
    <rPh sb="0" eb="4">
      <t>ジッシジキ</t>
    </rPh>
    <phoneticPr fontId="1"/>
  </si>
  <si>
    <t>月</t>
    <rPh sb="0" eb="1">
      <t>ツキ</t>
    </rPh>
    <phoneticPr fontId="1"/>
  </si>
  <si>
    <t>高校</t>
    <rPh sb="0" eb="2">
      <t>コウコウ</t>
    </rPh>
    <phoneticPr fontId="1"/>
  </si>
  <si>
    <t>変更年度</t>
    <rPh sb="0" eb="2">
      <t>ヘンコウ</t>
    </rPh>
    <rPh sb="2" eb="4">
      <t>ネンド</t>
    </rPh>
    <phoneticPr fontId="1"/>
  </si>
  <si>
    <t>年度</t>
    <rPh sb="0" eb="2">
      <t>ネンド</t>
    </rPh>
    <phoneticPr fontId="1"/>
  </si>
  <si>
    <t>変更後の名称</t>
    <rPh sb="0" eb="3">
      <t>ヘンコウゴ</t>
    </rPh>
    <rPh sb="4" eb="6">
      <t>メイショウ</t>
    </rPh>
    <phoneticPr fontId="1"/>
  </si>
  <si>
    <t>（２）－②　（１）で「名称を変更して実施」を選択した場合の変更後の名称および変更年度</t>
    <rPh sb="11" eb="13">
      <t>メイショウ</t>
    </rPh>
    <rPh sb="14" eb="16">
      <t>ヘンコウ</t>
    </rPh>
    <rPh sb="18" eb="20">
      <t>ジッシ</t>
    </rPh>
    <rPh sb="22" eb="24">
      <t>センタク</t>
    </rPh>
    <rPh sb="26" eb="28">
      <t>バアイ</t>
    </rPh>
    <rPh sb="29" eb="32">
      <t>ヘンコウゴ</t>
    </rPh>
    <rPh sb="33" eb="35">
      <t>メイショウ</t>
    </rPh>
    <rPh sb="38" eb="42">
      <t>ヘンコウネンド</t>
    </rPh>
    <phoneticPr fontId="1"/>
  </si>
  <si>
    <t>選択してください</t>
    <rPh sb="0" eb="2">
      <t>センタク</t>
    </rPh>
    <phoneticPr fontId="1"/>
  </si>
  <si>
    <t>千葉学園</t>
    <rPh sb="0" eb="2">
      <t>チバ</t>
    </rPh>
    <rPh sb="2" eb="4">
      <t>ガクエン</t>
    </rPh>
    <phoneticPr fontId="1"/>
  </si>
  <si>
    <t>東奥学園</t>
    <rPh sb="0" eb="2">
      <t>トウオウ</t>
    </rPh>
    <rPh sb="2" eb="4">
      <t>ガクエン</t>
    </rPh>
    <phoneticPr fontId="1"/>
  </si>
  <si>
    <t>岩手女子奨学会</t>
    <rPh sb="0" eb="2">
      <t>イワテ</t>
    </rPh>
    <rPh sb="2" eb="4">
      <t>ジョシ</t>
    </rPh>
    <rPh sb="4" eb="6">
      <t>ショウガク</t>
    </rPh>
    <rPh sb="6" eb="7">
      <t>カイ</t>
    </rPh>
    <phoneticPr fontId="1"/>
  </si>
  <si>
    <t>東稜学園</t>
    <rPh sb="0" eb="1">
      <t>ヒガシ</t>
    </rPh>
    <rPh sb="1" eb="2">
      <t>リョウ</t>
    </rPh>
    <rPh sb="2" eb="4">
      <t>ガクエン</t>
    </rPh>
    <phoneticPr fontId="1"/>
  </si>
  <si>
    <t>温知会</t>
    <rPh sb="0" eb="2">
      <t>ヨシトモ</t>
    </rPh>
    <rPh sb="2" eb="3">
      <t>カイ</t>
    </rPh>
    <phoneticPr fontId="1"/>
  </si>
  <si>
    <t>加茂暁星学園</t>
    <rPh sb="0" eb="2">
      <t>カモ</t>
    </rPh>
    <rPh sb="2" eb="4">
      <t>ギョウセイ</t>
    </rPh>
    <rPh sb="4" eb="6">
      <t>ガクエン</t>
    </rPh>
    <phoneticPr fontId="1"/>
  </si>
  <si>
    <t>大成学園</t>
    <rPh sb="0" eb="2">
      <t>タイセイ</t>
    </rPh>
    <rPh sb="2" eb="4">
      <t>ガクエン</t>
    </rPh>
    <phoneticPr fontId="1"/>
  </si>
  <si>
    <t>愛国学園</t>
    <rPh sb="0" eb="2">
      <t>アイコク</t>
    </rPh>
    <rPh sb="2" eb="4">
      <t>ガクエン</t>
    </rPh>
    <phoneticPr fontId="1"/>
  </si>
  <si>
    <t>金井学園</t>
    <rPh sb="0" eb="2">
      <t>カナイ</t>
    </rPh>
    <rPh sb="2" eb="4">
      <t>ガクエン</t>
    </rPh>
    <phoneticPr fontId="1"/>
  </si>
  <si>
    <t>岐阜済美学院</t>
    <rPh sb="0" eb="2">
      <t>ギフ</t>
    </rPh>
    <rPh sb="2" eb="3">
      <t>スミ</t>
    </rPh>
    <rPh sb="3" eb="5">
      <t>ビガク</t>
    </rPh>
    <rPh sb="5" eb="6">
      <t>イン</t>
    </rPh>
    <phoneticPr fontId="1"/>
  </si>
  <si>
    <t>芥田学園</t>
    <rPh sb="0" eb="2">
      <t>アクタ</t>
    </rPh>
    <rPh sb="2" eb="4">
      <t>ガクエン</t>
    </rPh>
    <phoneticPr fontId="1"/>
  </si>
  <si>
    <t>愛西学園</t>
    <rPh sb="0" eb="1">
      <t>アイ</t>
    </rPh>
    <rPh sb="1" eb="4">
      <t>ニシガクエン</t>
    </rPh>
    <phoneticPr fontId="1"/>
  </si>
  <si>
    <t>滋賀学園</t>
    <rPh sb="0" eb="2">
      <t>シガ</t>
    </rPh>
    <rPh sb="2" eb="4">
      <t>ガクエン</t>
    </rPh>
    <phoneticPr fontId="1"/>
  </si>
  <si>
    <t>聖カタリナ学園</t>
    <rPh sb="0" eb="1">
      <t>セイ</t>
    </rPh>
    <rPh sb="5" eb="7">
      <t>ガクエン</t>
    </rPh>
    <phoneticPr fontId="1"/>
  </si>
  <si>
    <t>聖ヨゼフ学園</t>
    <rPh sb="0" eb="1">
      <t>セイ</t>
    </rPh>
    <rPh sb="4" eb="6">
      <t>ガクエン</t>
    </rPh>
    <phoneticPr fontId="1"/>
  </si>
  <si>
    <t>明珠学園</t>
    <rPh sb="0" eb="1">
      <t>アカ</t>
    </rPh>
    <rPh sb="1" eb="2">
      <t>タマ</t>
    </rPh>
    <rPh sb="2" eb="4">
      <t>ガクエン</t>
    </rPh>
    <phoneticPr fontId="1"/>
  </si>
  <si>
    <t>アナン学園</t>
    <rPh sb="3" eb="5">
      <t>ガクエン</t>
    </rPh>
    <phoneticPr fontId="1"/>
  </si>
  <si>
    <t>藍野大学</t>
    <rPh sb="0" eb="2">
      <t>アイノ</t>
    </rPh>
    <rPh sb="2" eb="4">
      <t>ダイガク</t>
    </rPh>
    <phoneticPr fontId="1"/>
  </si>
  <si>
    <t>千代田学園</t>
    <rPh sb="0" eb="3">
      <t>チヨダ</t>
    </rPh>
    <rPh sb="3" eb="5">
      <t>ガクエン</t>
    </rPh>
    <phoneticPr fontId="1"/>
  </si>
  <si>
    <t>奈良学園</t>
    <rPh sb="0" eb="2">
      <t>ナラ</t>
    </rPh>
    <rPh sb="2" eb="4">
      <t>ガクエン</t>
    </rPh>
    <phoneticPr fontId="1"/>
  </si>
  <si>
    <t>翔英学園</t>
    <rPh sb="0" eb="1">
      <t>ショウ</t>
    </rPh>
    <rPh sb="1" eb="2">
      <t>エイ</t>
    </rPh>
    <rPh sb="2" eb="4">
      <t>ガクエン</t>
    </rPh>
    <phoneticPr fontId="1"/>
  </si>
  <si>
    <t>創志学園　　　　　　　</t>
    <rPh sb="0" eb="2">
      <t>ソウシ</t>
    </rPh>
    <rPh sb="2" eb="4">
      <t>ガクエン</t>
    </rPh>
    <phoneticPr fontId="1"/>
  </si>
  <si>
    <t>片山学園</t>
    <rPh sb="0" eb="2">
      <t>カタヤマ</t>
    </rPh>
    <rPh sb="2" eb="4">
      <t>ガクエン</t>
    </rPh>
    <phoneticPr fontId="1"/>
  </si>
  <si>
    <t>清水ヶ丘学園</t>
    <rPh sb="0" eb="2">
      <t>シミズ</t>
    </rPh>
    <rPh sb="3" eb="4">
      <t>オカ</t>
    </rPh>
    <rPh sb="4" eb="6">
      <t>ガクエン</t>
    </rPh>
    <phoneticPr fontId="1"/>
  </si>
  <si>
    <t>柳井学園</t>
    <rPh sb="0" eb="2">
      <t>ヤナイ</t>
    </rPh>
    <rPh sb="2" eb="4">
      <t>ガクエン</t>
    </rPh>
    <phoneticPr fontId="1"/>
  </si>
  <si>
    <t>山口中村学園</t>
    <rPh sb="0" eb="2">
      <t>ヤマグチ</t>
    </rPh>
    <rPh sb="2" eb="4">
      <t>ナカムラ</t>
    </rPh>
    <rPh sb="4" eb="6">
      <t>ガクエン</t>
    </rPh>
    <phoneticPr fontId="1"/>
  </si>
  <si>
    <t>鴻城義塾</t>
    <rPh sb="0" eb="1">
      <t>コウノイケ</t>
    </rPh>
    <rPh sb="1" eb="2">
      <t>シロ</t>
    </rPh>
    <rPh sb="2" eb="4">
      <t>ギジュク</t>
    </rPh>
    <phoneticPr fontId="1"/>
  </si>
  <si>
    <t>早鞆学園</t>
    <rPh sb="0" eb="1">
      <t>ハヤ</t>
    </rPh>
    <rPh sb="2" eb="4">
      <t>ガクエン</t>
    </rPh>
    <phoneticPr fontId="1"/>
  </si>
  <si>
    <t>尽誠学園</t>
    <rPh sb="0" eb="1">
      <t>ジン</t>
    </rPh>
    <rPh sb="1" eb="2">
      <t>マコト</t>
    </rPh>
    <rPh sb="2" eb="4">
      <t>ガクエン</t>
    </rPh>
    <phoneticPr fontId="1"/>
  </si>
  <si>
    <t>瀬戸内学院</t>
    <rPh sb="0" eb="3">
      <t>セトウチ</t>
    </rPh>
    <rPh sb="3" eb="5">
      <t>ガクイン</t>
    </rPh>
    <phoneticPr fontId="1"/>
  </si>
  <si>
    <t>藤井学園</t>
    <rPh sb="0" eb="2">
      <t>フジイ</t>
    </rPh>
    <rPh sb="2" eb="4">
      <t>ガクエン</t>
    </rPh>
    <phoneticPr fontId="1"/>
  </si>
  <si>
    <t>松山学院</t>
    <rPh sb="0" eb="2">
      <t>マツヤマ</t>
    </rPh>
    <rPh sb="2" eb="4">
      <t>ガクイン</t>
    </rPh>
    <phoneticPr fontId="1"/>
  </si>
  <si>
    <t>帝京科学大学</t>
    <rPh sb="0" eb="2">
      <t>テイキョウ</t>
    </rPh>
    <rPh sb="2" eb="4">
      <t>カガク</t>
    </rPh>
    <rPh sb="4" eb="6">
      <t>ダイガク</t>
    </rPh>
    <phoneticPr fontId="1"/>
  </si>
  <si>
    <t>高知中央高等学校</t>
    <rPh sb="0" eb="2">
      <t>コウチ</t>
    </rPh>
    <rPh sb="2" eb="4">
      <t>チュウオウ</t>
    </rPh>
    <rPh sb="4" eb="6">
      <t>コウトウ</t>
    </rPh>
    <rPh sb="6" eb="8">
      <t>ガッコウ</t>
    </rPh>
    <phoneticPr fontId="1"/>
  </si>
  <si>
    <t>純真学園</t>
    <rPh sb="0" eb="2">
      <t>ジュンシン</t>
    </rPh>
    <rPh sb="2" eb="4">
      <t>ガクエン</t>
    </rPh>
    <phoneticPr fontId="1"/>
  </si>
  <si>
    <t>精華学園</t>
    <rPh sb="0" eb="2">
      <t>セイカ</t>
    </rPh>
    <phoneticPr fontId="1"/>
  </si>
  <si>
    <t>博多学園</t>
    <rPh sb="0" eb="2">
      <t>ハカタ</t>
    </rPh>
    <rPh sb="2" eb="4">
      <t>ガクエン</t>
    </rPh>
    <phoneticPr fontId="1"/>
  </si>
  <si>
    <t>折尾愛真学園</t>
    <rPh sb="0" eb="1">
      <t>オリ</t>
    </rPh>
    <rPh sb="1" eb="2">
      <t>オ</t>
    </rPh>
    <rPh sb="2" eb="3">
      <t>アイ</t>
    </rPh>
    <rPh sb="3" eb="4">
      <t>シン</t>
    </rPh>
    <rPh sb="4" eb="6">
      <t>ガクエン</t>
    </rPh>
    <phoneticPr fontId="1"/>
  </si>
  <si>
    <t>美萩野学園</t>
    <rPh sb="0" eb="3">
      <t>ミハギノ</t>
    </rPh>
    <rPh sb="3" eb="5">
      <t>ガクエン</t>
    </rPh>
    <phoneticPr fontId="1"/>
  </si>
  <si>
    <t>近畿大学</t>
    <rPh sb="0" eb="2">
      <t>キンキ</t>
    </rPh>
    <rPh sb="2" eb="4">
      <t>ダイガク</t>
    </rPh>
    <phoneticPr fontId="1"/>
  </si>
  <si>
    <t>大和学園</t>
    <rPh sb="0" eb="2">
      <t>ヤマト</t>
    </rPh>
    <rPh sb="2" eb="4">
      <t>ガクエン</t>
    </rPh>
    <phoneticPr fontId="1"/>
  </si>
  <si>
    <t>杉森学園</t>
    <rPh sb="0" eb="2">
      <t>スギモリ</t>
    </rPh>
    <rPh sb="2" eb="4">
      <t>ガクエン</t>
    </rPh>
    <phoneticPr fontId="1"/>
  </si>
  <si>
    <t>旭学園</t>
    <rPh sb="0" eb="1">
      <t>アサヒ</t>
    </rPh>
    <rPh sb="1" eb="3">
      <t>ガクエン</t>
    </rPh>
    <phoneticPr fontId="1"/>
  </si>
  <si>
    <t>玉木学園</t>
    <rPh sb="0" eb="2">
      <t>タマキ</t>
    </rPh>
    <rPh sb="2" eb="4">
      <t>ガクエン</t>
    </rPh>
    <phoneticPr fontId="1"/>
  </si>
  <si>
    <t>九州文化学園</t>
    <rPh sb="0" eb="2">
      <t>キュウシュウ</t>
    </rPh>
    <rPh sb="2" eb="4">
      <t>ブンカ</t>
    </rPh>
    <rPh sb="4" eb="6">
      <t>ガクエン</t>
    </rPh>
    <phoneticPr fontId="1"/>
  </si>
  <si>
    <t>向陽学園</t>
    <rPh sb="0" eb="2">
      <t>コウヨウ</t>
    </rPh>
    <rPh sb="2" eb="4">
      <t>ガクエン</t>
    </rPh>
    <phoneticPr fontId="1"/>
  </si>
  <si>
    <t>加寿美学園</t>
    <rPh sb="0" eb="1">
      <t>クワ</t>
    </rPh>
    <rPh sb="1" eb="2">
      <t>コトブキ</t>
    </rPh>
    <rPh sb="2" eb="3">
      <t>ビ</t>
    </rPh>
    <rPh sb="3" eb="5">
      <t>ガクエン</t>
    </rPh>
    <phoneticPr fontId="1"/>
  </si>
  <si>
    <t>玉名白梅学園</t>
    <rPh sb="0" eb="2">
      <t>タマナ</t>
    </rPh>
    <rPh sb="2" eb="4">
      <t>シラウメ</t>
    </rPh>
    <rPh sb="4" eb="6">
      <t>ガクエン</t>
    </rPh>
    <phoneticPr fontId="1"/>
  </si>
  <si>
    <t>有明学園</t>
    <rPh sb="0" eb="2">
      <t>アリアケ</t>
    </rPh>
    <rPh sb="2" eb="4">
      <t>ガクエン</t>
    </rPh>
    <phoneticPr fontId="1"/>
  </si>
  <si>
    <t>松浦学園</t>
    <rPh sb="0" eb="2">
      <t>マツウラ</t>
    </rPh>
    <rPh sb="2" eb="4">
      <t>ガクエン</t>
    </rPh>
    <phoneticPr fontId="1"/>
  </si>
  <si>
    <t>平松学園</t>
    <rPh sb="0" eb="2">
      <t>ヒラマツ</t>
    </rPh>
    <rPh sb="2" eb="4">
      <t>ガクエン</t>
    </rPh>
    <phoneticPr fontId="1"/>
  </si>
  <si>
    <t>別府大学</t>
    <rPh sb="0" eb="2">
      <t>ベップ</t>
    </rPh>
    <rPh sb="2" eb="4">
      <t>ダイガク</t>
    </rPh>
    <phoneticPr fontId="1"/>
  </si>
  <si>
    <t>溝部学園</t>
    <rPh sb="0" eb="2">
      <t>ミゾベ</t>
    </rPh>
    <rPh sb="2" eb="4">
      <t>ガクエン</t>
    </rPh>
    <phoneticPr fontId="1"/>
  </si>
  <si>
    <t>扇城学園</t>
    <rPh sb="0" eb="1">
      <t>オウギ</t>
    </rPh>
    <rPh sb="1" eb="2">
      <t>シロ</t>
    </rPh>
    <rPh sb="2" eb="4">
      <t>ガクエン</t>
    </rPh>
    <phoneticPr fontId="1"/>
  </si>
  <si>
    <t>岩尾昭和学園</t>
    <rPh sb="0" eb="2">
      <t>イワオ</t>
    </rPh>
    <rPh sb="2" eb="4">
      <t>ショウワ</t>
    </rPh>
    <rPh sb="4" eb="6">
      <t>ガクエン</t>
    </rPh>
    <phoneticPr fontId="1"/>
  </si>
  <si>
    <t>吉用学園</t>
    <rPh sb="0" eb="2">
      <t>ヨシモチ</t>
    </rPh>
    <rPh sb="2" eb="4">
      <t>ガクエン</t>
    </rPh>
    <phoneticPr fontId="1"/>
  </si>
  <si>
    <t>大淀学園</t>
    <rPh sb="0" eb="2">
      <t>オオヨド</t>
    </rPh>
    <rPh sb="2" eb="4">
      <t>ガクエン</t>
    </rPh>
    <phoneticPr fontId="1"/>
  </si>
  <si>
    <t>高千穂学園</t>
    <rPh sb="0" eb="3">
      <t>タカチホ</t>
    </rPh>
    <rPh sb="3" eb="5">
      <t>ガクエン</t>
    </rPh>
    <phoneticPr fontId="1"/>
  </si>
  <si>
    <t>日南学園</t>
    <rPh sb="0" eb="2">
      <t>ニチナン</t>
    </rPh>
    <rPh sb="2" eb="4">
      <t>ガクエン</t>
    </rPh>
    <phoneticPr fontId="1"/>
  </si>
  <si>
    <t>聖心ウルスラ学園</t>
    <rPh sb="0" eb="2">
      <t>セイシン</t>
    </rPh>
    <rPh sb="6" eb="8">
      <t>ガクエン</t>
    </rPh>
    <phoneticPr fontId="1"/>
  </si>
  <si>
    <t>櫻美学園</t>
    <rPh sb="0" eb="1">
      <t>サクラ</t>
    </rPh>
    <rPh sb="1" eb="2">
      <t>ウツク</t>
    </rPh>
    <rPh sb="2" eb="4">
      <t>ガクエン</t>
    </rPh>
    <phoneticPr fontId="1"/>
  </si>
  <si>
    <t>神村学園</t>
    <rPh sb="0" eb="2">
      <t>カミムラ</t>
    </rPh>
    <rPh sb="2" eb="4">
      <t>ガクエン</t>
    </rPh>
    <phoneticPr fontId="1"/>
  </si>
  <si>
    <t>希望が丘学園</t>
    <rPh sb="0" eb="2">
      <t>キボウ</t>
    </rPh>
    <rPh sb="3" eb="4">
      <t>オカ</t>
    </rPh>
    <rPh sb="4" eb="6">
      <t>ガクエン</t>
    </rPh>
    <phoneticPr fontId="1"/>
  </si>
  <si>
    <t>鹿児島学園</t>
    <rPh sb="0" eb="3">
      <t>カゴシマ</t>
    </rPh>
    <rPh sb="3" eb="5">
      <t>ガクエン</t>
    </rPh>
    <phoneticPr fontId="1"/>
  </si>
  <si>
    <t>出水学園</t>
    <rPh sb="0" eb="2">
      <t>イズミ</t>
    </rPh>
    <rPh sb="2" eb="4">
      <t>ガクエン</t>
    </rPh>
    <phoneticPr fontId="1"/>
  </si>
  <si>
    <t>川島学園</t>
    <rPh sb="0" eb="2">
      <t>カワシマ</t>
    </rPh>
    <rPh sb="2" eb="4">
      <t>ガクエン</t>
    </rPh>
    <phoneticPr fontId="1"/>
  </si>
  <si>
    <t>千葉学園高等学校</t>
    <rPh sb="0" eb="2">
      <t>チバ</t>
    </rPh>
    <rPh sb="2" eb="4">
      <t>ガクエン</t>
    </rPh>
    <rPh sb="4" eb="6">
      <t>コウトウ</t>
    </rPh>
    <rPh sb="6" eb="8">
      <t>ガッコウ</t>
    </rPh>
    <phoneticPr fontId="1"/>
  </si>
  <si>
    <t>東奥学園高等学校</t>
    <rPh sb="0" eb="2">
      <t>トウオウ</t>
    </rPh>
    <rPh sb="2" eb="4">
      <t>ガクエン</t>
    </rPh>
    <rPh sb="4" eb="6">
      <t>コウトウ</t>
    </rPh>
    <rPh sb="6" eb="8">
      <t>ガッコウ</t>
    </rPh>
    <phoneticPr fontId="1"/>
  </si>
  <si>
    <t>岩手女子高等学校</t>
    <rPh sb="0" eb="2">
      <t>イワテ</t>
    </rPh>
    <rPh sb="2" eb="4">
      <t>ジョシ</t>
    </rPh>
    <rPh sb="4" eb="6">
      <t>コウトウ</t>
    </rPh>
    <rPh sb="6" eb="8">
      <t>ガッコウ</t>
    </rPh>
    <phoneticPr fontId="1"/>
  </si>
  <si>
    <t>福島東稜高等学校</t>
    <rPh sb="0" eb="2">
      <t>フクシマ</t>
    </rPh>
    <rPh sb="2" eb="3">
      <t>ヒガシ</t>
    </rPh>
    <rPh sb="3" eb="4">
      <t>リョウ</t>
    </rPh>
    <rPh sb="4" eb="6">
      <t>コウトウ</t>
    </rPh>
    <rPh sb="6" eb="8">
      <t>ガッコウ</t>
    </rPh>
    <phoneticPr fontId="1"/>
  </si>
  <si>
    <t>仁愛高等学校</t>
    <rPh sb="0" eb="2">
      <t>ジンアイ</t>
    </rPh>
    <rPh sb="2" eb="4">
      <t>コウトウ</t>
    </rPh>
    <rPh sb="4" eb="6">
      <t>ガッコウ</t>
    </rPh>
    <phoneticPr fontId="1"/>
  </si>
  <si>
    <t>加茂暁星高等学校</t>
    <rPh sb="0" eb="2">
      <t>カモ</t>
    </rPh>
    <rPh sb="2" eb="4">
      <t>ギョウセイ</t>
    </rPh>
    <rPh sb="4" eb="6">
      <t>コウトウ</t>
    </rPh>
    <rPh sb="6" eb="8">
      <t>ガッコウ</t>
    </rPh>
    <phoneticPr fontId="1"/>
  </si>
  <si>
    <t>大成女子高等学校</t>
    <rPh sb="0" eb="2">
      <t>タイセイ</t>
    </rPh>
    <rPh sb="2" eb="4">
      <t>ジョシ</t>
    </rPh>
    <rPh sb="4" eb="6">
      <t>コウトウ</t>
    </rPh>
    <rPh sb="6" eb="8">
      <t>ガッコウ</t>
    </rPh>
    <phoneticPr fontId="1"/>
  </si>
  <si>
    <t>愛国高等学校</t>
    <rPh sb="0" eb="2">
      <t>アイコク</t>
    </rPh>
    <rPh sb="2" eb="4">
      <t>コウトウ</t>
    </rPh>
    <rPh sb="4" eb="6">
      <t>ガッコウ</t>
    </rPh>
    <phoneticPr fontId="1"/>
  </si>
  <si>
    <t>福井工業大学附属福井高等学校</t>
    <rPh sb="0" eb="2">
      <t>フクイ</t>
    </rPh>
    <rPh sb="2" eb="4">
      <t>コウギョウ</t>
    </rPh>
    <rPh sb="4" eb="6">
      <t>ダイガク</t>
    </rPh>
    <rPh sb="6" eb="8">
      <t>フゾク</t>
    </rPh>
    <rPh sb="8" eb="10">
      <t>フクイ</t>
    </rPh>
    <rPh sb="10" eb="12">
      <t>コウトウ</t>
    </rPh>
    <rPh sb="12" eb="14">
      <t>ガッコウ</t>
    </rPh>
    <phoneticPr fontId="1"/>
  </si>
  <si>
    <t>済美高等学校</t>
    <rPh sb="0" eb="1">
      <t>ケッサイ</t>
    </rPh>
    <rPh sb="1" eb="2">
      <t>ビ</t>
    </rPh>
    <rPh sb="2" eb="4">
      <t>コウトウ</t>
    </rPh>
    <rPh sb="4" eb="6">
      <t>ガッコウ</t>
    </rPh>
    <phoneticPr fontId="1"/>
  </si>
  <si>
    <t>浜松修学舎高等学校</t>
    <rPh sb="0" eb="2">
      <t>ハママツ</t>
    </rPh>
    <rPh sb="2" eb="4">
      <t>シュウガク</t>
    </rPh>
    <rPh sb="4" eb="5">
      <t>シャ</t>
    </rPh>
    <rPh sb="5" eb="7">
      <t>コウトウ</t>
    </rPh>
    <rPh sb="7" eb="9">
      <t>ガッコウ</t>
    </rPh>
    <phoneticPr fontId="1"/>
  </si>
  <si>
    <t>愛知黎明高等学校</t>
    <rPh sb="0" eb="2">
      <t>アイチ</t>
    </rPh>
    <rPh sb="2" eb="4">
      <t>レイメイ</t>
    </rPh>
    <rPh sb="4" eb="6">
      <t>コウトウ</t>
    </rPh>
    <rPh sb="6" eb="8">
      <t>ガクコウ</t>
    </rPh>
    <phoneticPr fontId="1"/>
  </si>
  <si>
    <t>京都聖カタリナ高等学校</t>
    <rPh sb="0" eb="2">
      <t>キョウト</t>
    </rPh>
    <rPh sb="2" eb="3">
      <t>セイ</t>
    </rPh>
    <rPh sb="7" eb="9">
      <t>コウトウ</t>
    </rPh>
    <rPh sb="9" eb="11">
      <t>ガッコウ</t>
    </rPh>
    <phoneticPr fontId="1"/>
  </si>
  <si>
    <t>日星高等学校</t>
    <rPh sb="0" eb="1">
      <t>ヒ</t>
    </rPh>
    <rPh sb="1" eb="2">
      <t>ホシ</t>
    </rPh>
    <rPh sb="2" eb="4">
      <t>コウトウ</t>
    </rPh>
    <rPh sb="4" eb="6">
      <t>ガッコウ</t>
    </rPh>
    <phoneticPr fontId="1"/>
  </si>
  <si>
    <t>アナン学園高等学校</t>
    <rPh sb="3" eb="5">
      <t>ガクエン</t>
    </rPh>
    <rPh sb="5" eb="7">
      <t>コウトウ</t>
    </rPh>
    <rPh sb="7" eb="9">
      <t>ガッコウ</t>
    </rPh>
    <phoneticPr fontId="1"/>
  </si>
  <si>
    <t>大阪暁光高等学校</t>
    <rPh sb="0" eb="2">
      <t>オオサカ</t>
    </rPh>
    <rPh sb="2" eb="4">
      <t>ギョウコウ</t>
    </rPh>
    <rPh sb="4" eb="6">
      <t>コウトウ</t>
    </rPh>
    <rPh sb="6" eb="8">
      <t>ガクコウ</t>
    </rPh>
    <phoneticPr fontId="1"/>
  </si>
  <si>
    <t>奈良文化高等学校</t>
    <rPh sb="0" eb="2">
      <t>ナラ</t>
    </rPh>
    <rPh sb="2" eb="4">
      <t>ブンカ</t>
    </rPh>
    <rPh sb="4" eb="6">
      <t>コウトウ</t>
    </rPh>
    <rPh sb="6" eb="8">
      <t>ガッコウ</t>
    </rPh>
    <phoneticPr fontId="1"/>
  </si>
  <si>
    <t>米子北高等学校</t>
    <rPh sb="0" eb="2">
      <t>ヨナゴ</t>
    </rPh>
    <rPh sb="2" eb="3">
      <t>キタ</t>
    </rPh>
    <rPh sb="3" eb="5">
      <t>コウトウ</t>
    </rPh>
    <rPh sb="5" eb="7">
      <t>ガッコウ</t>
    </rPh>
    <phoneticPr fontId="1"/>
  </si>
  <si>
    <t>創志学園高等学校</t>
    <rPh sb="4" eb="6">
      <t>コウトウ</t>
    </rPh>
    <rPh sb="6" eb="8">
      <t>ガッコウ</t>
    </rPh>
    <phoneticPr fontId="1"/>
  </si>
  <si>
    <t>倉敷翠松高等学校</t>
    <rPh sb="0" eb="2">
      <t>クラシキ</t>
    </rPh>
    <rPh sb="2" eb="3">
      <t>ミドリ</t>
    </rPh>
    <rPh sb="3" eb="4">
      <t>マツ</t>
    </rPh>
    <rPh sb="4" eb="6">
      <t>コウトウ</t>
    </rPh>
    <rPh sb="6" eb="8">
      <t>ガッコウ</t>
    </rPh>
    <phoneticPr fontId="1"/>
  </si>
  <si>
    <t>清水ヶ丘高等学校</t>
    <rPh sb="0" eb="2">
      <t>シミズ</t>
    </rPh>
    <rPh sb="3" eb="4">
      <t>オカ</t>
    </rPh>
    <rPh sb="4" eb="6">
      <t>コウトウ</t>
    </rPh>
    <rPh sb="6" eb="7">
      <t>ガク</t>
    </rPh>
    <rPh sb="7" eb="8">
      <t>コウ</t>
    </rPh>
    <phoneticPr fontId="1"/>
  </si>
  <si>
    <t>柳井学園高等学校</t>
    <rPh sb="0" eb="2">
      <t>ヤナイ</t>
    </rPh>
    <rPh sb="2" eb="4">
      <t>ガクエン</t>
    </rPh>
    <rPh sb="4" eb="6">
      <t>コウトウ</t>
    </rPh>
    <rPh sb="6" eb="8">
      <t>ガッコウ</t>
    </rPh>
    <phoneticPr fontId="1"/>
  </si>
  <si>
    <t>中村女子高等学校</t>
    <rPh sb="0" eb="2">
      <t>ナカムラ</t>
    </rPh>
    <rPh sb="2" eb="4">
      <t>ジョシ</t>
    </rPh>
    <rPh sb="4" eb="6">
      <t>コウトウ</t>
    </rPh>
    <rPh sb="6" eb="8">
      <t>ガッコウ</t>
    </rPh>
    <phoneticPr fontId="1"/>
  </si>
  <si>
    <t>山口県鴻城高等学校</t>
    <rPh sb="0" eb="3">
      <t>ヤマグチケン</t>
    </rPh>
    <rPh sb="3" eb="4">
      <t>コウノイケ</t>
    </rPh>
    <rPh sb="4" eb="5">
      <t>シロ</t>
    </rPh>
    <rPh sb="5" eb="7">
      <t>コウトウ</t>
    </rPh>
    <rPh sb="7" eb="9">
      <t>ガッコウ</t>
    </rPh>
    <phoneticPr fontId="1"/>
  </si>
  <si>
    <t>早鞆高等学校</t>
    <rPh sb="0" eb="1">
      <t>ハヤト</t>
    </rPh>
    <rPh sb="1" eb="2">
      <t>トモ</t>
    </rPh>
    <rPh sb="2" eb="4">
      <t>コウトウ</t>
    </rPh>
    <rPh sb="4" eb="6">
      <t>ガッコウ</t>
    </rPh>
    <phoneticPr fontId="1"/>
  </si>
  <si>
    <t>尽誠学園高等学校</t>
    <rPh sb="0" eb="1">
      <t>ジン</t>
    </rPh>
    <rPh sb="1" eb="2">
      <t>マコト</t>
    </rPh>
    <rPh sb="2" eb="4">
      <t>ガクエン</t>
    </rPh>
    <rPh sb="4" eb="6">
      <t>コウトウ</t>
    </rPh>
    <rPh sb="6" eb="8">
      <t>ガッコウ</t>
    </rPh>
    <phoneticPr fontId="1"/>
  </si>
  <si>
    <t>四国学院大学香川西高等学校</t>
    <rPh sb="0" eb="2">
      <t>シコク</t>
    </rPh>
    <rPh sb="2" eb="4">
      <t>ガクイン</t>
    </rPh>
    <rPh sb="4" eb="6">
      <t>ダイガク</t>
    </rPh>
    <rPh sb="6" eb="8">
      <t>カガワ</t>
    </rPh>
    <rPh sb="8" eb="9">
      <t>ニシ</t>
    </rPh>
    <rPh sb="9" eb="11">
      <t>コウトウ</t>
    </rPh>
    <rPh sb="11" eb="13">
      <t>ガッコウ</t>
    </rPh>
    <phoneticPr fontId="1"/>
  </si>
  <si>
    <t>藤井学園寒川高等学校</t>
    <rPh sb="0" eb="2">
      <t>フジイ</t>
    </rPh>
    <rPh sb="2" eb="4">
      <t>ガクエン</t>
    </rPh>
    <rPh sb="4" eb="5">
      <t>サム</t>
    </rPh>
    <rPh sb="5" eb="6">
      <t>カワ</t>
    </rPh>
    <rPh sb="6" eb="8">
      <t>コウトウ</t>
    </rPh>
    <rPh sb="8" eb="10">
      <t>ガッコウ</t>
    </rPh>
    <phoneticPr fontId="1"/>
  </si>
  <si>
    <t>松山学院高等学校</t>
    <rPh sb="0" eb="2">
      <t>マツヤマ</t>
    </rPh>
    <rPh sb="2" eb="4">
      <t>ガクイン</t>
    </rPh>
    <rPh sb="4" eb="6">
      <t>コウトウ</t>
    </rPh>
    <rPh sb="6" eb="8">
      <t>ガッコウ</t>
    </rPh>
    <phoneticPr fontId="1"/>
  </si>
  <si>
    <t>聖カタリナ学園高等学校</t>
    <rPh sb="0" eb="1">
      <t>セイ</t>
    </rPh>
    <rPh sb="5" eb="7">
      <t>ガクエン</t>
    </rPh>
    <rPh sb="7" eb="9">
      <t>コウトウ</t>
    </rPh>
    <rPh sb="9" eb="11">
      <t>ガッコウ</t>
    </rPh>
    <phoneticPr fontId="1"/>
  </si>
  <si>
    <t>帝京第五高等学校</t>
    <rPh sb="0" eb="2">
      <t>テイキョウ</t>
    </rPh>
    <rPh sb="2" eb="4">
      <t>ダイゴ</t>
    </rPh>
    <rPh sb="4" eb="6">
      <t>コウトウ</t>
    </rPh>
    <rPh sb="6" eb="8">
      <t>ガッコウ</t>
    </rPh>
    <phoneticPr fontId="1"/>
  </si>
  <si>
    <t>純真高等学校</t>
    <rPh sb="0" eb="2">
      <t>ジュンシン</t>
    </rPh>
    <rPh sb="2" eb="4">
      <t>コウトウ</t>
    </rPh>
    <rPh sb="4" eb="6">
      <t>ガッコウ</t>
    </rPh>
    <phoneticPr fontId="1"/>
  </si>
  <si>
    <t>精華女子高等学校</t>
    <rPh sb="0" eb="2">
      <t>セイカ</t>
    </rPh>
    <rPh sb="2" eb="4">
      <t>ジョシ</t>
    </rPh>
    <rPh sb="4" eb="6">
      <t>コウトウ</t>
    </rPh>
    <rPh sb="6" eb="8">
      <t>ガッコウ</t>
    </rPh>
    <phoneticPr fontId="1"/>
  </si>
  <si>
    <t>博多高等学校</t>
    <rPh sb="0" eb="2">
      <t>ハカタ</t>
    </rPh>
    <rPh sb="2" eb="4">
      <t>コウトウ</t>
    </rPh>
    <rPh sb="4" eb="6">
      <t>ガッコウ</t>
    </rPh>
    <phoneticPr fontId="1"/>
  </si>
  <si>
    <t>折尾愛真高等学校</t>
    <rPh sb="0" eb="1">
      <t>オリ</t>
    </rPh>
    <rPh sb="1" eb="2">
      <t>オ</t>
    </rPh>
    <rPh sb="2" eb="3">
      <t>アイ</t>
    </rPh>
    <rPh sb="3" eb="4">
      <t>シン</t>
    </rPh>
    <rPh sb="4" eb="6">
      <t>コウトウ</t>
    </rPh>
    <rPh sb="6" eb="8">
      <t>ガッコウ</t>
    </rPh>
    <phoneticPr fontId="1"/>
  </si>
  <si>
    <t>美萩野女子高等学校</t>
    <rPh sb="0" eb="1">
      <t>ビ</t>
    </rPh>
    <rPh sb="1" eb="2">
      <t>ハギ</t>
    </rPh>
    <rPh sb="2" eb="3">
      <t>ノ</t>
    </rPh>
    <rPh sb="3" eb="5">
      <t>ジョシ</t>
    </rPh>
    <rPh sb="5" eb="7">
      <t>コウトウ</t>
    </rPh>
    <rPh sb="7" eb="9">
      <t>ガッコウ</t>
    </rPh>
    <phoneticPr fontId="1"/>
  </si>
  <si>
    <t>近畿大学附属福岡高等学校</t>
    <rPh sb="0" eb="2">
      <t>キンキ</t>
    </rPh>
    <rPh sb="2" eb="4">
      <t>ダイガク</t>
    </rPh>
    <rPh sb="4" eb="6">
      <t>フゾク</t>
    </rPh>
    <rPh sb="6" eb="8">
      <t>フクオカ</t>
    </rPh>
    <rPh sb="8" eb="10">
      <t>コウトウ</t>
    </rPh>
    <rPh sb="10" eb="12">
      <t>ガッコウ</t>
    </rPh>
    <phoneticPr fontId="1"/>
  </si>
  <si>
    <t>大和青藍高等学校</t>
    <rPh sb="0" eb="2">
      <t>ヤマト</t>
    </rPh>
    <rPh sb="2" eb="3">
      <t>アオ</t>
    </rPh>
    <rPh sb="3" eb="4">
      <t>アイ</t>
    </rPh>
    <rPh sb="4" eb="6">
      <t>コウトウ</t>
    </rPh>
    <rPh sb="6" eb="8">
      <t>ガッコウ</t>
    </rPh>
    <phoneticPr fontId="1"/>
  </si>
  <si>
    <t>杉森高等学校</t>
    <rPh sb="0" eb="2">
      <t>スギモリ</t>
    </rPh>
    <rPh sb="2" eb="4">
      <t>コウトウ</t>
    </rPh>
    <rPh sb="4" eb="6">
      <t>ガッコウ</t>
    </rPh>
    <phoneticPr fontId="1"/>
  </si>
  <si>
    <t>長崎玉成高等学校</t>
    <rPh sb="0" eb="2">
      <t>ナガサキ</t>
    </rPh>
    <rPh sb="2" eb="4">
      <t>タマセイ</t>
    </rPh>
    <rPh sb="4" eb="6">
      <t>コウトウ</t>
    </rPh>
    <rPh sb="6" eb="8">
      <t>ガッコウ</t>
    </rPh>
    <phoneticPr fontId="1"/>
  </si>
  <si>
    <t>九州文化学園高等学校</t>
    <rPh sb="0" eb="2">
      <t>キュウシュウ</t>
    </rPh>
    <rPh sb="2" eb="4">
      <t>ブンカ</t>
    </rPh>
    <rPh sb="4" eb="6">
      <t>ガクエン</t>
    </rPh>
    <rPh sb="6" eb="8">
      <t>コウトウ</t>
    </rPh>
    <rPh sb="8" eb="10">
      <t>ガッコウ</t>
    </rPh>
    <phoneticPr fontId="1"/>
  </si>
  <si>
    <t>向陽高等学校</t>
    <rPh sb="0" eb="2">
      <t>コウヨウ</t>
    </rPh>
    <rPh sb="2" eb="4">
      <t>コウトウ</t>
    </rPh>
    <rPh sb="4" eb="6">
      <t>ガッコウ</t>
    </rPh>
    <phoneticPr fontId="1"/>
  </si>
  <si>
    <t>熊本中央高等学校</t>
    <rPh sb="0" eb="2">
      <t>クマモト</t>
    </rPh>
    <rPh sb="2" eb="4">
      <t>チュウオウ</t>
    </rPh>
    <rPh sb="4" eb="6">
      <t>コウトウ</t>
    </rPh>
    <rPh sb="6" eb="8">
      <t>ガッコウ</t>
    </rPh>
    <phoneticPr fontId="1"/>
  </si>
  <si>
    <t>玉名女子高等学校</t>
    <rPh sb="0" eb="2">
      <t>タマナ</t>
    </rPh>
    <rPh sb="2" eb="4">
      <t>ジョシ</t>
    </rPh>
    <rPh sb="4" eb="6">
      <t>コウトウ</t>
    </rPh>
    <rPh sb="6" eb="8">
      <t>ガッコウ</t>
    </rPh>
    <phoneticPr fontId="1"/>
  </si>
  <si>
    <t>有明高等学校</t>
    <rPh sb="0" eb="2">
      <t>アリアケ</t>
    </rPh>
    <rPh sb="2" eb="4">
      <t>コウトウ</t>
    </rPh>
    <rPh sb="4" eb="6">
      <t>ガッコウ</t>
    </rPh>
    <phoneticPr fontId="1"/>
  </si>
  <si>
    <t>城北高等学校</t>
    <rPh sb="0" eb="1">
      <t>シロ</t>
    </rPh>
    <rPh sb="1" eb="2">
      <t>キタ</t>
    </rPh>
    <rPh sb="2" eb="4">
      <t>コウトウ</t>
    </rPh>
    <rPh sb="4" eb="6">
      <t>ガッコウ</t>
    </rPh>
    <phoneticPr fontId="1"/>
  </si>
  <si>
    <t>大分東明高等学校</t>
    <rPh sb="0" eb="2">
      <t>オオイタ</t>
    </rPh>
    <rPh sb="2" eb="3">
      <t>トウメイ</t>
    </rPh>
    <rPh sb="3" eb="4">
      <t>メイ</t>
    </rPh>
    <rPh sb="4" eb="6">
      <t>コウトウ</t>
    </rPh>
    <rPh sb="6" eb="8">
      <t>ガッコウ</t>
    </rPh>
    <phoneticPr fontId="1"/>
  </si>
  <si>
    <t>明豊高等学校</t>
    <rPh sb="0" eb="1">
      <t>メイホウ</t>
    </rPh>
    <rPh sb="1" eb="2">
      <t>ユタ</t>
    </rPh>
    <rPh sb="2" eb="4">
      <t>コウトウ</t>
    </rPh>
    <rPh sb="4" eb="6">
      <t>ガッコウ</t>
    </rPh>
    <phoneticPr fontId="1"/>
  </si>
  <si>
    <t>別府溝部学園高等学校</t>
    <rPh sb="0" eb="2">
      <t>ベップ</t>
    </rPh>
    <rPh sb="2" eb="4">
      <t>ミゾベ</t>
    </rPh>
    <rPh sb="4" eb="6">
      <t>ガクエン</t>
    </rPh>
    <rPh sb="6" eb="8">
      <t>コウトウ</t>
    </rPh>
    <rPh sb="8" eb="10">
      <t>ガッコウ</t>
    </rPh>
    <phoneticPr fontId="1"/>
  </si>
  <si>
    <t>東九州龍谷高等学校</t>
    <rPh sb="0" eb="1">
      <t>ヒガシ</t>
    </rPh>
    <rPh sb="1" eb="3">
      <t>キュウシュウ</t>
    </rPh>
    <rPh sb="3" eb="5">
      <t>リュウコク</t>
    </rPh>
    <rPh sb="5" eb="7">
      <t>コウトウ</t>
    </rPh>
    <rPh sb="7" eb="9">
      <t>ガッコウ</t>
    </rPh>
    <phoneticPr fontId="1"/>
  </si>
  <si>
    <t>昭和学園高等学校</t>
    <rPh sb="0" eb="2">
      <t>ショウワ</t>
    </rPh>
    <rPh sb="2" eb="4">
      <t>ガクエン</t>
    </rPh>
    <rPh sb="4" eb="6">
      <t>コウトウ</t>
    </rPh>
    <rPh sb="6" eb="8">
      <t>ガッコウ</t>
    </rPh>
    <phoneticPr fontId="1"/>
  </si>
  <si>
    <t>柳ヶ浦高等学校</t>
    <rPh sb="0" eb="1">
      <t>ヤナギ</t>
    </rPh>
    <rPh sb="2" eb="3">
      <t>ウラ</t>
    </rPh>
    <rPh sb="3" eb="5">
      <t>コウトウ</t>
    </rPh>
    <rPh sb="5" eb="7">
      <t>ガッコウ</t>
    </rPh>
    <phoneticPr fontId="1"/>
  </si>
  <si>
    <t>鵬翔高等学校</t>
    <rPh sb="0" eb="1">
      <t>オオトリ</t>
    </rPh>
    <rPh sb="1" eb="2">
      <t>ヒショウ</t>
    </rPh>
    <rPh sb="2" eb="4">
      <t>コウトウ</t>
    </rPh>
    <rPh sb="4" eb="6">
      <t>ガッコウ</t>
    </rPh>
    <phoneticPr fontId="1"/>
  </si>
  <si>
    <t>小林西高等学校</t>
    <rPh sb="0" eb="2">
      <t>コバヤシ</t>
    </rPh>
    <rPh sb="2" eb="3">
      <t>ニシ</t>
    </rPh>
    <rPh sb="3" eb="5">
      <t>コウトウ</t>
    </rPh>
    <rPh sb="5" eb="7">
      <t>ガッコウ</t>
    </rPh>
    <phoneticPr fontId="1"/>
  </si>
  <si>
    <t>日南学園高等学校</t>
    <rPh sb="0" eb="2">
      <t>ニチナン</t>
    </rPh>
    <rPh sb="2" eb="4">
      <t>ガクエン</t>
    </rPh>
    <rPh sb="4" eb="6">
      <t>コウトウ</t>
    </rPh>
    <rPh sb="6" eb="8">
      <t>ガッコウ</t>
    </rPh>
    <phoneticPr fontId="1"/>
  </si>
  <si>
    <t>日南学園高等学校（宮崎穎学館）　　　　　　　　　　　　</t>
    <rPh sb="0" eb="2">
      <t>ニチナン</t>
    </rPh>
    <rPh sb="2" eb="4">
      <t>ガクエン</t>
    </rPh>
    <rPh sb="4" eb="6">
      <t>コウトウ</t>
    </rPh>
    <rPh sb="6" eb="8">
      <t>ガッコウ</t>
    </rPh>
    <phoneticPr fontId="1"/>
  </si>
  <si>
    <t>聖心ウルスラ学園高等学校</t>
    <rPh sb="0" eb="2">
      <t>セイシン</t>
    </rPh>
    <rPh sb="6" eb="8">
      <t>ガクエン</t>
    </rPh>
    <rPh sb="8" eb="10">
      <t>コウトウ</t>
    </rPh>
    <rPh sb="10" eb="12">
      <t>ガクコウ</t>
    </rPh>
    <phoneticPr fontId="1"/>
  </si>
  <si>
    <t>都城東高等学校</t>
    <rPh sb="0" eb="2">
      <t>ミヤコノジョウ</t>
    </rPh>
    <rPh sb="2" eb="3">
      <t>ヒガシ</t>
    </rPh>
    <rPh sb="3" eb="5">
      <t>コウトウ</t>
    </rPh>
    <rPh sb="5" eb="6">
      <t>ガク</t>
    </rPh>
    <rPh sb="6" eb="7">
      <t>コウ</t>
    </rPh>
    <phoneticPr fontId="1"/>
  </si>
  <si>
    <t>神村学園高等部</t>
    <rPh sb="0" eb="2">
      <t>カミムラ</t>
    </rPh>
    <rPh sb="2" eb="4">
      <t>ガクエン</t>
    </rPh>
    <rPh sb="4" eb="7">
      <t>コウトウブ</t>
    </rPh>
    <phoneticPr fontId="1"/>
  </si>
  <si>
    <t>鳳凰高等学校</t>
    <rPh sb="0" eb="2">
      <t>ホウオウ</t>
    </rPh>
    <rPh sb="2" eb="4">
      <t>コウトウ</t>
    </rPh>
    <rPh sb="4" eb="6">
      <t>ガッコウ</t>
    </rPh>
    <phoneticPr fontId="1"/>
  </si>
  <si>
    <t>龍桜高等学校</t>
    <rPh sb="0" eb="1">
      <t>リュウ</t>
    </rPh>
    <rPh sb="1" eb="2">
      <t>サクラ</t>
    </rPh>
    <rPh sb="2" eb="4">
      <t>コウトウ</t>
    </rPh>
    <rPh sb="4" eb="6">
      <t>ガッコウ</t>
    </rPh>
    <phoneticPr fontId="1"/>
  </si>
  <si>
    <t>出水中央高等学校</t>
    <rPh sb="0" eb="2">
      <t>イズミ</t>
    </rPh>
    <rPh sb="2" eb="4">
      <t>チュウオウ</t>
    </rPh>
    <rPh sb="4" eb="6">
      <t>コウトウ</t>
    </rPh>
    <rPh sb="6" eb="8">
      <t>ガッコウ</t>
    </rPh>
    <phoneticPr fontId="1"/>
  </si>
  <si>
    <t>尚志館高等学校</t>
    <rPh sb="0" eb="1">
      <t>ナオ</t>
    </rPh>
    <rPh sb="1" eb="2">
      <t>シ</t>
    </rPh>
    <rPh sb="2" eb="3">
      <t>ヤカタ</t>
    </rPh>
    <rPh sb="3" eb="5">
      <t>コウトウ</t>
    </rPh>
    <rPh sb="5" eb="7">
      <t>ガッコウ</t>
    </rPh>
    <phoneticPr fontId="1"/>
  </si>
  <si>
    <t>滋賀学園高等学校</t>
    <rPh sb="0" eb="2">
      <t>シガ</t>
    </rPh>
    <rPh sb="2" eb="4">
      <t>ガクエン</t>
    </rPh>
    <rPh sb="4" eb="8">
      <t>コウトウガッコウ</t>
    </rPh>
    <phoneticPr fontId="1"/>
  </si>
  <si>
    <t>京都翔英高等学校</t>
    <rPh sb="0" eb="2">
      <t>キョウト</t>
    </rPh>
    <rPh sb="2" eb="4">
      <t>ショウエイ</t>
    </rPh>
    <rPh sb="4" eb="8">
      <t>コウトウガッコウ</t>
    </rPh>
    <phoneticPr fontId="1"/>
  </si>
  <si>
    <t>明浄学院高等学校　</t>
    <rPh sb="0" eb="4">
      <t>メイジョウガクイン</t>
    </rPh>
    <rPh sb="4" eb="8">
      <t>コウトウガッコウ</t>
    </rPh>
    <phoneticPr fontId="1"/>
  </si>
  <si>
    <t>学校法人名</t>
    <rPh sb="0" eb="2">
      <t>ガッコウ</t>
    </rPh>
    <rPh sb="2" eb="4">
      <t>ホウジン</t>
    </rPh>
    <rPh sb="4" eb="5">
      <t>メイ</t>
    </rPh>
    <phoneticPr fontId="9"/>
  </si>
  <si>
    <t>千葉学園高等学校</t>
    <rPh sb="0" eb="2">
      <t>チバ</t>
    </rPh>
    <rPh sb="2" eb="4">
      <t>ガクエン</t>
    </rPh>
    <rPh sb="4" eb="6">
      <t>コウトウ</t>
    </rPh>
    <rPh sb="6" eb="8">
      <t>ガッコウ</t>
    </rPh>
    <phoneticPr fontId="9"/>
  </si>
  <si>
    <t>千葉学園</t>
    <rPh sb="0" eb="2">
      <t>チバ</t>
    </rPh>
    <rPh sb="2" eb="4">
      <t>ガクエン</t>
    </rPh>
    <phoneticPr fontId="9"/>
  </si>
  <si>
    <t>〒031-0001 八戸市類家１－１－１１</t>
    <rPh sb="10" eb="12">
      <t>ハチノヘ</t>
    </rPh>
    <rPh sb="12" eb="13">
      <t>シ</t>
    </rPh>
    <rPh sb="13" eb="14">
      <t>ルイ</t>
    </rPh>
    <rPh sb="14" eb="15">
      <t>イエ</t>
    </rPh>
    <phoneticPr fontId="9"/>
  </si>
  <si>
    <t>東奥学園高等学校</t>
    <rPh sb="0" eb="2">
      <t>トウオウ</t>
    </rPh>
    <rPh sb="2" eb="4">
      <t>ガクエン</t>
    </rPh>
    <rPh sb="4" eb="6">
      <t>コウトウ</t>
    </rPh>
    <rPh sb="6" eb="8">
      <t>ガッコウ</t>
    </rPh>
    <phoneticPr fontId="9"/>
  </si>
  <si>
    <t>東奥学園</t>
    <rPh sb="0" eb="2">
      <t>トウオウ</t>
    </rPh>
    <rPh sb="2" eb="4">
      <t>ガクエン</t>
    </rPh>
    <phoneticPr fontId="9"/>
  </si>
  <si>
    <t>〒030-0821 青森市勝田２－１１－１</t>
    <rPh sb="10" eb="13">
      <t>アオモリシ</t>
    </rPh>
    <rPh sb="13" eb="15">
      <t>カツタ</t>
    </rPh>
    <phoneticPr fontId="9"/>
  </si>
  <si>
    <t>岩手女子高等学校</t>
    <rPh sb="0" eb="2">
      <t>イワテ</t>
    </rPh>
    <rPh sb="2" eb="4">
      <t>ジョシ</t>
    </rPh>
    <rPh sb="4" eb="6">
      <t>コウトウ</t>
    </rPh>
    <rPh sb="6" eb="8">
      <t>ガッコウ</t>
    </rPh>
    <phoneticPr fontId="9"/>
  </si>
  <si>
    <t>岩手女子奨学会</t>
    <rPh sb="0" eb="2">
      <t>イワテ</t>
    </rPh>
    <rPh sb="2" eb="4">
      <t>ジョシ</t>
    </rPh>
    <rPh sb="4" eb="6">
      <t>ショウガク</t>
    </rPh>
    <rPh sb="6" eb="7">
      <t>カイ</t>
    </rPh>
    <phoneticPr fontId="9"/>
  </si>
  <si>
    <t>〒020-0025 盛岡市大沢川原１－５－３４</t>
    <rPh sb="10" eb="12">
      <t>モリオカ</t>
    </rPh>
    <rPh sb="12" eb="13">
      <t>シ</t>
    </rPh>
    <rPh sb="13" eb="15">
      <t>オオサワ</t>
    </rPh>
    <rPh sb="15" eb="17">
      <t>カワラ</t>
    </rPh>
    <phoneticPr fontId="9"/>
  </si>
  <si>
    <t>福島東稜高等学校</t>
    <rPh sb="0" eb="2">
      <t>フクシマ</t>
    </rPh>
    <rPh sb="2" eb="3">
      <t>ヒガシ</t>
    </rPh>
    <rPh sb="3" eb="4">
      <t>リョウ</t>
    </rPh>
    <rPh sb="4" eb="6">
      <t>コウトウ</t>
    </rPh>
    <rPh sb="6" eb="8">
      <t>ガッコウ</t>
    </rPh>
    <phoneticPr fontId="9"/>
  </si>
  <si>
    <t>東稜学園</t>
    <rPh sb="0" eb="1">
      <t>ヒガシ</t>
    </rPh>
    <rPh sb="1" eb="2">
      <t>リョウ</t>
    </rPh>
    <rPh sb="2" eb="4">
      <t>ガクエン</t>
    </rPh>
    <phoneticPr fontId="9"/>
  </si>
  <si>
    <t>〒960-8124 福島市山居上３</t>
    <rPh sb="10" eb="13">
      <t>フクシマシ</t>
    </rPh>
    <rPh sb="13" eb="14">
      <t>ヤマ</t>
    </rPh>
    <rPh sb="14" eb="15">
      <t>イ</t>
    </rPh>
    <rPh sb="15" eb="16">
      <t>ウエ</t>
    </rPh>
    <phoneticPr fontId="9"/>
  </si>
  <si>
    <t>仁愛高等学校</t>
    <rPh sb="0" eb="2">
      <t>ジンアイ</t>
    </rPh>
    <rPh sb="2" eb="4">
      <t>コウトウ</t>
    </rPh>
    <rPh sb="4" eb="6">
      <t>ガッコウ</t>
    </rPh>
    <phoneticPr fontId="9"/>
  </si>
  <si>
    <t>温知会</t>
    <rPh sb="0" eb="2">
      <t>ヨシトモ</t>
    </rPh>
    <rPh sb="2" eb="3">
      <t>カイ</t>
    </rPh>
    <phoneticPr fontId="9"/>
  </si>
  <si>
    <t>〒965-0011 会津若松市鶴賀町１－５</t>
    <rPh sb="10" eb="15">
      <t>アイヅワカマツシ</t>
    </rPh>
    <rPh sb="15" eb="16">
      <t>ツル</t>
    </rPh>
    <rPh sb="16" eb="17">
      <t>ガ</t>
    </rPh>
    <rPh sb="17" eb="18">
      <t>チョウ</t>
    </rPh>
    <phoneticPr fontId="9"/>
  </si>
  <si>
    <t>加茂暁星高等学校</t>
    <rPh sb="0" eb="2">
      <t>カモ</t>
    </rPh>
    <rPh sb="2" eb="4">
      <t>ギョウセイ</t>
    </rPh>
    <rPh sb="4" eb="6">
      <t>コウトウ</t>
    </rPh>
    <rPh sb="6" eb="8">
      <t>ガッコウ</t>
    </rPh>
    <phoneticPr fontId="9"/>
  </si>
  <si>
    <t>加茂暁星学園</t>
    <rPh sb="0" eb="2">
      <t>カモ</t>
    </rPh>
    <rPh sb="2" eb="4">
      <t>ギョウセイ</t>
    </rPh>
    <rPh sb="4" eb="6">
      <t>ガクエン</t>
    </rPh>
    <phoneticPr fontId="9"/>
  </si>
  <si>
    <t>〒959-1322 加茂市学校町１６－１８</t>
    <rPh sb="10" eb="13">
      <t>カモシ</t>
    </rPh>
    <rPh sb="13" eb="15">
      <t>ガッコウ</t>
    </rPh>
    <rPh sb="15" eb="16">
      <t>チョウ</t>
    </rPh>
    <phoneticPr fontId="9"/>
  </si>
  <si>
    <t>大成女子高等学校</t>
    <rPh sb="0" eb="2">
      <t>タイセイ</t>
    </rPh>
    <rPh sb="2" eb="4">
      <t>ジョシ</t>
    </rPh>
    <rPh sb="4" eb="6">
      <t>コウトウ</t>
    </rPh>
    <rPh sb="6" eb="8">
      <t>ガッコウ</t>
    </rPh>
    <phoneticPr fontId="9"/>
  </si>
  <si>
    <t>大成学園</t>
    <rPh sb="0" eb="2">
      <t>タイセイ</t>
    </rPh>
    <rPh sb="2" eb="4">
      <t>ガクエン</t>
    </rPh>
    <phoneticPr fontId="9"/>
  </si>
  <si>
    <t>〒310-0063 水戸市五軒町３－２－６１</t>
    <rPh sb="10" eb="13">
      <t>ミトシ</t>
    </rPh>
    <rPh sb="13" eb="15">
      <t>ゴケン</t>
    </rPh>
    <rPh sb="15" eb="16">
      <t>チョウ</t>
    </rPh>
    <phoneticPr fontId="9"/>
  </si>
  <si>
    <t>愛国高等学校</t>
    <rPh sb="0" eb="2">
      <t>アイコク</t>
    </rPh>
    <rPh sb="2" eb="4">
      <t>コウトウ</t>
    </rPh>
    <rPh sb="4" eb="6">
      <t>ガッコウ</t>
    </rPh>
    <phoneticPr fontId="9"/>
  </si>
  <si>
    <t>愛国学園</t>
    <rPh sb="0" eb="2">
      <t>アイコク</t>
    </rPh>
    <rPh sb="2" eb="4">
      <t>ガクエン</t>
    </rPh>
    <phoneticPr fontId="9"/>
  </si>
  <si>
    <t>〒133-8585 江戸川区西小岩５－７－１</t>
    <rPh sb="10" eb="14">
      <t>エドガワク</t>
    </rPh>
    <rPh sb="14" eb="15">
      <t>ニシ</t>
    </rPh>
    <rPh sb="15" eb="17">
      <t>コイワ</t>
    </rPh>
    <phoneticPr fontId="9"/>
  </si>
  <si>
    <t>福井工業大学附属福井高等学校</t>
    <rPh sb="0" eb="2">
      <t>フクイ</t>
    </rPh>
    <rPh sb="2" eb="4">
      <t>コウギョウ</t>
    </rPh>
    <rPh sb="4" eb="6">
      <t>ダイガク</t>
    </rPh>
    <rPh sb="6" eb="8">
      <t>フゾク</t>
    </rPh>
    <rPh sb="8" eb="10">
      <t>フクイ</t>
    </rPh>
    <rPh sb="10" eb="12">
      <t>コウトウ</t>
    </rPh>
    <rPh sb="12" eb="14">
      <t>ガッコウ</t>
    </rPh>
    <phoneticPr fontId="9"/>
  </si>
  <si>
    <t>金井学園</t>
    <rPh sb="0" eb="2">
      <t>カナイ</t>
    </rPh>
    <rPh sb="2" eb="4">
      <t>ガクエン</t>
    </rPh>
    <phoneticPr fontId="9"/>
  </si>
  <si>
    <t>〒910-8505 福井市学園３－６－１</t>
    <rPh sb="10" eb="13">
      <t>フクイシ</t>
    </rPh>
    <rPh sb="13" eb="15">
      <t>ガクエン</t>
    </rPh>
    <phoneticPr fontId="9"/>
  </si>
  <si>
    <t>済美高等学校</t>
    <rPh sb="0" eb="1">
      <t>ケッサイ</t>
    </rPh>
    <rPh sb="1" eb="2">
      <t>ビ</t>
    </rPh>
    <rPh sb="2" eb="4">
      <t>コウトウ</t>
    </rPh>
    <rPh sb="4" eb="6">
      <t>ガッコウ</t>
    </rPh>
    <phoneticPr fontId="9"/>
  </si>
  <si>
    <t>岐阜済美学院</t>
    <rPh sb="0" eb="2">
      <t>ギフ</t>
    </rPh>
    <rPh sb="2" eb="3">
      <t>スミ</t>
    </rPh>
    <rPh sb="3" eb="5">
      <t>ビガク</t>
    </rPh>
    <rPh sb="5" eb="6">
      <t>イン</t>
    </rPh>
    <phoneticPr fontId="9"/>
  </si>
  <si>
    <t>〒500-8741 岐阜市正法寺町３３</t>
    <rPh sb="10" eb="13">
      <t>ギフシ</t>
    </rPh>
    <rPh sb="13" eb="14">
      <t>セイ</t>
    </rPh>
    <rPh sb="14" eb="15">
      <t>ホウ</t>
    </rPh>
    <rPh sb="15" eb="16">
      <t>ジ</t>
    </rPh>
    <rPh sb="16" eb="17">
      <t>チョウ</t>
    </rPh>
    <phoneticPr fontId="9"/>
  </si>
  <si>
    <t>浜松修学舎高等学校</t>
    <rPh sb="0" eb="2">
      <t>ハママツ</t>
    </rPh>
    <rPh sb="2" eb="4">
      <t>シュウガク</t>
    </rPh>
    <rPh sb="4" eb="5">
      <t>シャ</t>
    </rPh>
    <rPh sb="5" eb="7">
      <t>コウトウ</t>
    </rPh>
    <rPh sb="7" eb="9">
      <t>ガッコウ</t>
    </rPh>
    <phoneticPr fontId="9"/>
  </si>
  <si>
    <t>芥田学園</t>
    <rPh sb="0" eb="2">
      <t>アクタ</t>
    </rPh>
    <rPh sb="2" eb="4">
      <t>ガクエン</t>
    </rPh>
    <phoneticPr fontId="9"/>
  </si>
  <si>
    <t>〒430-0851 浜松市中央区向宿２－２０－１</t>
    <rPh sb="10" eb="13">
      <t>ハママツシ</t>
    </rPh>
    <rPh sb="13" eb="16">
      <t>チュウオウク</t>
    </rPh>
    <rPh sb="16" eb="18">
      <t>ムコウヤド</t>
    </rPh>
    <phoneticPr fontId="9"/>
  </si>
  <si>
    <t>愛知黎明高等学校</t>
    <rPh sb="0" eb="2">
      <t>アイチ</t>
    </rPh>
    <rPh sb="2" eb="4">
      <t>レイメイ</t>
    </rPh>
    <rPh sb="4" eb="6">
      <t>コウトウ</t>
    </rPh>
    <rPh sb="6" eb="8">
      <t>ガクコウ</t>
    </rPh>
    <phoneticPr fontId="9"/>
  </si>
  <si>
    <t>愛西学園</t>
    <rPh sb="0" eb="1">
      <t>アイ</t>
    </rPh>
    <rPh sb="1" eb="4">
      <t>ニシガクエン</t>
    </rPh>
    <phoneticPr fontId="9"/>
  </si>
  <si>
    <t>〒498-0048 弥富市稲吉２－５２</t>
    <rPh sb="10" eb="12">
      <t>ヤトミ</t>
    </rPh>
    <rPh sb="12" eb="13">
      <t>シ</t>
    </rPh>
    <rPh sb="13" eb="14">
      <t>イネ</t>
    </rPh>
    <rPh sb="14" eb="15">
      <t>ヨシ</t>
    </rPh>
    <phoneticPr fontId="9"/>
  </si>
  <si>
    <t>滋賀学園</t>
    <rPh sb="0" eb="2">
      <t>シガ</t>
    </rPh>
    <rPh sb="2" eb="4">
      <t>ガクエン</t>
    </rPh>
    <phoneticPr fontId="9"/>
  </si>
  <si>
    <t>京都聖カタリナ高等学校</t>
    <rPh sb="0" eb="2">
      <t>キョウト</t>
    </rPh>
    <rPh sb="2" eb="3">
      <t>セイ</t>
    </rPh>
    <rPh sb="7" eb="9">
      <t>コウトウ</t>
    </rPh>
    <rPh sb="9" eb="11">
      <t>ガッコウ</t>
    </rPh>
    <phoneticPr fontId="9"/>
  </si>
  <si>
    <t>聖カタリナ学園</t>
    <rPh sb="0" eb="1">
      <t>セイ</t>
    </rPh>
    <rPh sb="5" eb="7">
      <t>ガクエン</t>
    </rPh>
    <phoneticPr fontId="9"/>
  </si>
  <si>
    <t>〒622-0002 南丹市園部町美園町１－７８</t>
    <rPh sb="10" eb="11">
      <t>ミナミ</t>
    </rPh>
    <rPh sb="11" eb="12">
      <t>ニ</t>
    </rPh>
    <rPh sb="12" eb="13">
      <t>シ</t>
    </rPh>
    <rPh sb="13" eb="15">
      <t>ソノベ</t>
    </rPh>
    <rPh sb="15" eb="16">
      <t>チョウ</t>
    </rPh>
    <rPh sb="16" eb="18">
      <t>ミソノ</t>
    </rPh>
    <rPh sb="18" eb="19">
      <t>チョウ</t>
    </rPh>
    <phoneticPr fontId="9"/>
  </si>
  <si>
    <t>日星高等学校</t>
    <rPh sb="0" eb="1">
      <t>ヒ</t>
    </rPh>
    <rPh sb="1" eb="2">
      <t>ホシ</t>
    </rPh>
    <rPh sb="2" eb="4">
      <t>コウトウ</t>
    </rPh>
    <rPh sb="4" eb="6">
      <t>ガッコウ</t>
    </rPh>
    <phoneticPr fontId="9"/>
  </si>
  <si>
    <t>聖ヨゼフ学園</t>
    <rPh sb="0" eb="1">
      <t>セイ</t>
    </rPh>
    <rPh sb="4" eb="6">
      <t>ガクエン</t>
    </rPh>
    <phoneticPr fontId="9"/>
  </si>
  <si>
    <t>〒624-0913 舞鶴市上安久３８１</t>
    <rPh sb="10" eb="13">
      <t>マイヅルシ</t>
    </rPh>
    <rPh sb="13" eb="14">
      <t>ウエ</t>
    </rPh>
    <rPh sb="14" eb="15">
      <t>アン</t>
    </rPh>
    <rPh sb="15" eb="16">
      <t>キュウ</t>
    </rPh>
    <phoneticPr fontId="9"/>
  </si>
  <si>
    <t>明珠学園</t>
    <rPh sb="0" eb="1">
      <t>アカ</t>
    </rPh>
    <rPh sb="1" eb="2">
      <t>タマ</t>
    </rPh>
    <rPh sb="2" eb="4">
      <t>ガクエン</t>
    </rPh>
    <phoneticPr fontId="9"/>
  </si>
  <si>
    <t>〒611-0013 宇治市莵道大垣内３３－１０</t>
    <rPh sb="10" eb="13">
      <t>ウジシ</t>
    </rPh>
    <rPh sb="13" eb="14">
      <t>ウサギ</t>
    </rPh>
    <rPh sb="14" eb="16">
      <t>ミチヒロ</t>
    </rPh>
    <rPh sb="16" eb="18">
      <t>カキウチ</t>
    </rPh>
    <phoneticPr fontId="9"/>
  </si>
  <si>
    <t>アナン学園高等学校</t>
    <rPh sb="3" eb="5">
      <t>ガクエン</t>
    </rPh>
    <rPh sb="5" eb="7">
      <t>コウトウ</t>
    </rPh>
    <rPh sb="7" eb="9">
      <t>ガッコウ</t>
    </rPh>
    <phoneticPr fontId="9"/>
  </si>
  <si>
    <t>アナン学園</t>
    <rPh sb="3" eb="5">
      <t>ガクエン</t>
    </rPh>
    <phoneticPr fontId="9"/>
  </si>
  <si>
    <t>〒578-0944 東大阪市若江西新町３－１－８</t>
    <rPh sb="10" eb="11">
      <t>ヒガシ</t>
    </rPh>
    <rPh sb="11" eb="14">
      <t>オオサカシ</t>
    </rPh>
    <rPh sb="14" eb="16">
      <t>ワカエ</t>
    </rPh>
    <rPh sb="16" eb="17">
      <t>ニシ</t>
    </rPh>
    <rPh sb="17" eb="18">
      <t>シン</t>
    </rPh>
    <rPh sb="18" eb="19">
      <t>マチ</t>
    </rPh>
    <phoneticPr fontId="9"/>
  </si>
  <si>
    <t>藍野大学</t>
    <rPh sb="0" eb="2">
      <t>アイノ</t>
    </rPh>
    <rPh sb="2" eb="4">
      <t>ダイガク</t>
    </rPh>
    <phoneticPr fontId="9"/>
  </si>
  <si>
    <t>〒545-0004 大阪市阿倍野区文の里３－１５－７</t>
    <rPh sb="10" eb="13">
      <t>オオサカシ</t>
    </rPh>
    <rPh sb="13" eb="17">
      <t>アベノク</t>
    </rPh>
    <rPh sb="17" eb="18">
      <t>フミ</t>
    </rPh>
    <rPh sb="19" eb="20">
      <t>サト</t>
    </rPh>
    <phoneticPr fontId="9"/>
  </si>
  <si>
    <t>大阪暁光高等学校</t>
    <rPh sb="0" eb="2">
      <t>オオサカ</t>
    </rPh>
    <rPh sb="2" eb="4">
      <t>ギョウコウ</t>
    </rPh>
    <rPh sb="4" eb="6">
      <t>コウトウ</t>
    </rPh>
    <rPh sb="6" eb="8">
      <t>ガクコウ</t>
    </rPh>
    <phoneticPr fontId="9"/>
  </si>
  <si>
    <t>千代田学園</t>
    <rPh sb="0" eb="3">
      <t>チヨダ</t>
    </rPh>
    <rPh sb="3" eb="5">
      <t>ガクエン</t>
    </rPh>
    <phoneticPr fontId="9"/>
  </si>
  <si>
    <t>〒586-8577 河内長野市楠町西１０９０</t>
    <rPh sb="10" eb="12">
      <t>カワチ</t>
    </rPh>
    <rPh sb="12" eb="14">
      <t>ナガノ</t>
    </rPh>
    <rPh sb="14" eb="15">
      <t>シ</t>
    </rPh>
    <rPh sb="15" eb="16">
      <t>クスノキ</t>
    </rPh>
    <rPh sb="16" eb="17">
      <t>マチ</t>
    </rPh>
    <rPh sb="17" eb="18">
      <t>ニシ</t>
    </rPh>
    <phoneticPr fontId="9"/>
  </si>
  <si>
    <t>奈良文化高等学校</t>
    <rPh sb="0" eb="2">
      <t>ナラ</t>
    </rPh>
    <rPh sb="2" eb="4">
      <t>ブンカ</t>
    </rPh>
    <rPh sb="4" eb="6">
      <t>コウトウ</t>
    </rPh>
    <rPh sb="6" eb="8">
      <t>ガッコウ</t>
    </rPh>
    <phoneticPr fontId="9"/>
  </si>
  <si>
    <t>奈良学園</t>
    <rPh sb="0" eb="2">
      <t>ナラ</t>
    </rPh>
    <rPh sb="2" eb="4">
      <t>ガクエン</t>
    </rPh>
    <phoneticPr fontId="9"/>
  </si>
  <si>
    <t>〒635-8530 大和高田市東中１２７</t>
    <rPh sb="10" eb="12">
      <t>ヤマト</t>
    </rPh>
    <rPh sb="12" eb="15">
      <t>タカダシ</t>
    </rPh>
    <rPh sb="15" eb="16">
      <t>ヒガシ</t>
    </rPh>
    <rPh sb="16" eb="17">
      <t>チュウ</t>
    </rPh>
    <phoneticPr fontId="9"/>
  </si>
  <si>
    <t>米子北高等学校</t>
    <rPh sb="0" eb="2">
      <t>ヨナゴ</t>
    </rPh>
    <rPh sb="2" eb="3">
      <t>キタ</t>
    </rPh>
    <rPh sb="3" eb="5">
      <t>コウトウ</t>
    </rPh>
    <rPh sb="5" eb="7">
      <t>ガッコウ</t>
    </rPh>
    <phoneticPr fontId="9"/>
  </si>
  <si>
    <t>翔英学園</t>
    <rPh sb="0" eb="1">
      <t>ショウ</t>
    </rPh>
    <rPh sb="1" eb="2">
      <t>エイ</t>
    </rPh>
    <rPh sb="2" eb="4">
      <t>ガクエン</t>
    </rPh>
    <phoneticPr fontId="9"/>
  </si>
  <si>
    <t>〒683-0804 米子市米原６－１４－１</t>
    <rPh sb="10" eb="13">
      <t>ヨナゴシ</t>
    </rPh>
    <rPh sb="13" eb="15">
      <t>ヨネハラ</t>
    </rPh>
    <phoneticPr fontId="9"/>
  </si>
  <si>
    <t>創志学園高等学校</t>
    <rPh sb="4" eb="6">
      <t>コウトウ</t>
    </rPh>
    <rPh sb="6" eb="8">
      <t>ガッコウ</t>
    </rPh>
    <phoneticPr fontId="9"/>
  </si>
  <si>
    <t>創志学園　　　　　　　</t>
    <rPh sb="0" eb="2">
      <t>ソウシ</t>
    </rPh>
    <rPh sb="2" eb="4">
      <t>ガクエン</t>
    </rPh>
    <phoneticPr fontId="9"/>
  </si>
  <si>
    <t>〒700-0054 岡山市北区下伊福西町７－３８</t>
    <rPh sb="10" eb="13">
      <t>オカヤマシ</t>
    </rPh>
    <rPh sb="13" eb="15">
      <t>キタク</t>
    </rPh>
    <rPh sb="15" eb="16">
      <t>シモ</t>
    </rPh>
    <rPh sb="16" eb="17">
      <t>イ</t>
    </rPh>
    <rPh sb="17" eb="18">
      <t>フク</t>
    </rPh>
    <rPh sb="18" eb="19">
      <t>ニシ</t>
    </rPh>
    <rPh sb="19" eb="20">
      <t>チョウ</t>
    </rPh>
    <phoneticPr fontId="9"/>
  </si>
  <si>
    <t>倉敷翠松高等学校</t>
    <rPh sb="0" eb="2">
      <t>クラシキ</t>
    </rPh>
    <rPh sb="2" eb="3">
      <t>ミドリ</t>
    </rPh>
    <rPh sb="3" eb="4">
      <t>マツ</t>
    </rPh>
    <rPh sb="4" eb="6">
      <t>コウトウ</t>
    </rPh>
    <rPh sb="6" eb="8">
      <t>ガッコウ</t>
    </rPh>
    <phoneticPr fontId="9"/>
  </si>
  <si>
    <t>片山学園</t>
    <rPh sb="0" eb="2">
      <t>カタヤマ</t>
    </rPh>
    <rPh sb="2" eb="4">
      <t>ガクエン</t>
    </rPh>
    <phoneticPr fontId="9"/>
  </si>
  <si>
    <t>〒710-0003 倉敷市平田１５５</t>
    <rPh sb="10" eb="13">
      <t>クラシキシ</t>
    </rPh>
    <rPh sb="13" eb="15">
      <t>ヒラタ</t>
    </rPh>
    <phoneticPr fontId="9"/>
  </si>
  <si>
    <t>清水ヶ丘学園</t>
    <rPh sb="0" eb="2">
      <t>シミズ</t>
    </rPh>
    <rPh sb="3" eb="4">
      <t>オカ</t>
    </rPh>
    <rPh sb="4" eb="6">
      <t>ガクエン</t>
    </rPh>
    <phoneticPr fontId="9"/>
  </si>
  <si>
    <t>〒737-0023 呉市青山町２－１</t>
    <rPh sb="10" eb="12">
      <t>クレシ</t>
    </rPh>
    <rPh sb="12" eb="14">
      <t>アオヤマ</t>
    </rPh>
    <rPh sb="14" eb="15">
      <t>マチ</t>
    </rPh>
    <phoneticPr fontId="9"/>
  </si>
  <si>
    <t>柳井学園高等学校</t>
    <rPh sb="0" eb="2">
      <t>ヤナイ</t>
    </rPh>
    <rPh sb="2" eb="4">
      <t>ガクエン</t>
    </rPh>
    <rPh sb="4" eb="6">
      <t>コウトウ</t>
    </rPh>
    <rPh sb="6" eb="8">
      <t>ガッコウ</t>
    </rPh>
    <phoneticPr fontId="9"/>
  </si>
  <si>
    <t>柳井学園</t>
    <rPh sb="0" eb="2">
      <t>ヤナイ</t>
    </rPh>
    <rPh sb="2" eb="4">
      <t>ガクエン</t>
    </rPh>
    <phoneticPr fontId="9"/>
  </si>
  <si>
    <t>〒742-0032 柳井市古開作４１０</t>
    <rPh sb="10" eb="13">
      <t>ヤナイシ</t>
    </rPh>
    <rPh sb="13" eb="14">
      <t>フル</t>
    </rPh>
    <rPh sb="14" eb="15">
      <t>ヒラ</t>
    </rPh>
    <rPh sb="15" eb="16">
      <t>サク</t>
    </rPh>
    <phoneticPr fontId="9"/>
  </si>
  <si>
    <t>山口中村学園</t>
    <rPh sb="0" eb="2">
      <t>ヤマグチ</t>
    </rPh>
    <rPh sb="2" eb="4">
      <t>ナカムラ</t>
    </rPh>
    <rPh sb="4" eb="6">
      <t>ガクエン</t>
    </rPh>
    <phoneticPr fontId="9"/>
  </si>
  <si>
    <t>〒753-8530 山口市駅通り１－１－１</t>
    <rPh sb="10" eb="13">
      <t>ヤマグチシ</t>
    </rPh>
    <rPh sb="13" eb="14">
      <t>エキ</t>
    </rPh>
    <rPh sb="14" eb="15">
      <t>ドオ</t>
    </rPh>
    <phoneticPr fontId="9"/>
  </si>
  <si>
    <t>山口県鴻城高等学校</t>
    <rPh sb="0" eb="3">
      <t>ヤマグチケン</t>
    </rPh>
    <rPh sb="3" eb="4">
      <t>コウノイケ</t>
    </rPh>
    <rPh sb="4" eb="5">
      <t>シロ</t>
    </rPh>
    <rPh sb="5" eb="7">
      <t>コウトウ</t>
    </rPh>
    <rPh sb="7" eb="9">
      <t>ガッコウ</t>
    </rPh>
    <phoneticPr fontId="9"/>
  </si>
  <si>
    <t>鴻城義塾</t>
    <rPh sb="0" eb="1">
      <t>コウノイケ</t>
    </rPh>
    <rPh sb="1" eb="2">
      <t>シロ</t>
    </rPh>
    <rPh sb="2" eb="4">
      <t>ギジュク</t>
    </rPh>
    <phoneticPr fontId="9"/>
  </si>
  <si>
    <t>〒754-0002 山口市小郡下郷２５８－２</t>
    <rPh sb="10" eb="13">
      <t>ヤマグチシ</t>
    </rPh>
    <rPh sb="13" eb="15">
      <t>オゴオリ</t>
    </rPh>
    <rPh sb="15" eb="16">
      <t>シタ</t>
    </rPh>
    <rPh sb="16" eb="17">
      <t>ゴウ</t>
    </rPh>
    <phoneticPr fontId="9"/>
  </si>
  <si>
    <t>早鞆高等学校</t>
    <rPh sb="0" eb="1">
      <t>ハヤト</t>
    </rPh>
    <rPh sb="1" eb="2">
      <t>トモ</t>
    </rPh>
    <rPh sb="2" eb="4">
      <t>コウトウ</t>
    </rPh>
    <rPh sb="4" eb="6">
      <t>ガッコウ</t>
    </rPh>
    <phoneticPr fontId="9"/>
  </si>
  <si>
    <t>早鞆学園</t>
    <rPh sb="0" eb="1">
      <t>ハヤ</t>
    </rPh>
    <rPh sb="2" eb="4">
      <t>ガクエン</t>
    </rPh>
    <phoneticPr fontId="9"/>
  </si>
  <si>
    <t>〒750-8524 下関市上田中町８－３－１</t>
    <rPh sb="10" eb="13">
      <t>シモノセキシ</t>
    </rPh>
    <rPh sb="13" eb="15">
      <t>ウエダ</t>
    </rPh>
    <rPh sb="15" eb="17">
      <t>ナカマチ</t>
    </rPh>
    <phoneticPr fontId="9"/>
  </si>
  <si>
    <t>尽誠学園高等学校</t>
    <rPh sb="0" eb="1">
      <t>ジン</t>
    </rPh>
    <rPh sb="1" eb="2">
      <t>マコト</t>
    </rPh>
    <rPh sb="2" eb="4">
      <t>ガクエン</t>
    </rPh>
    <rPh sb="4" eb="6">
      <t>コウトウ</t>
    </rPh>
    <rPh sb="6" eb="8">
      <t>ガッコウ</t>
    </rPh>
    <phoneticPr fontId="9"/>
  </si>
  <si>
    <t>尽誠学園</t>
    <rPh sb="0" eb="1">
      <t>ジン</t>
    </rPh>
    <rPh sb="1" eb="2">
      <t>マコト</t>
    </rPh>
    <rPh sb="2" eb="4">
      <t>ガクエン</t>
    </rPh>
    <phoneticPr fontId="9"/>
  </si>
  <si>
    <t>〒765-0053 善通寺市生野町８５５－１</t>
    <rPh sb="10" eb="14">
      <t>ゼンツウジシ</t>
    </rPh>
    <rPh sb="14" eb="16">
      <t>イクノ</t>
    </rPh>
    <rPh sb="16" eb="17">
      <t>チョウ</t>
    </rPh>
    <phoneticPr fontId="9"/>
  </si>
  <si>
    <t>四国学院大学香川西高等学校</t>
    <rPh sb="0" eb="2">
      <t>シコク</t>
    </rPh>
    <rPh sb="2" eb="4">
      <t>ガクイン</t>
    </rPh>
    <rPh sb="4" eb="6">
      <t>ダイガク</t>
    </rPh>
    <rPh sb="6" eb="8">
      <t>カガワ</t>
    </rPh>
    <rPh sb="8" eb="9">
      <t>ニシ</t>
    </rPh>
    <rPh sb="9" eb="11">
      <t>コウトウ</t>
    </rPh>
    <rPh sb="11" eb="13">
      <t>ガッコウ</t>
    </rPh>
    <phoneticPr fontId="9"/>
  </si>
  <si>
    <t>瀬戸内学院</t>
    <rPh sb="0" eb="3">
      <t>セトウチ</t>
    </rPh>
    <rPh sb="3" eb="5">
      <t>ガクイン</t>
    </rPh>
    <phoneticPr fontId="9"/>
  </si>
  <si>
    <t>〒767-8513 三豊市高瀬町下勝間２３７９</t>
    <rPh sb="10" eb="11">
      <t>サン</t>
    </rPh>
    <rPh sb="11" eb="12">
      <t>ユタ</t>
    </rPh>
    <rPh sb="12" eb="13">
      <t>シ</t>
    </rPh>
    <rPh sb="13" eb="15">
      <t>タカセ</t>
    </rPh>
    <rPh sb="15" eb="16">
      <t>チョウ</t>
    </rPh>
    <rPh sb="16" eb="17">
      <t>シタ</t>
    </rPh>
    <rPh sb="17" eb="18">
      <t>カ</t>
    </rPh>
    <rPh sb="18" eb="19">
      <t>マ</t>
    </rPh>
    <phoneticPr fontId="9"/>
  </si>
  <si>
    <t>藤井学園寒川高等学校</t>
    <rPh sb="0" eb="2">
      <t>フジイ</t>
    </rPh>
    <rPh sb="2" eb="4">
      <t>ガクエン</t>
    </rPh>
    <rPh sb="4" eb="5">
      <t>サム</t>
    </rPh>
    <rPh sb="5" eb="6">
      <t>カワ</t>
    </rPh>
    <rPh sb="6" eb="8">
      <t>コウトウ</t>
    </rPh>
    <rPh sb="8" eb="10">
      <t>ガッコウ</t>
    </rPh>
    <phoneticPr fontId="9"/>
  </si>
  <si>
    <t>藤井学園</t>
    <rPh sb="0" eb="2">
      <t>フジイ</t>
    </rPh>
    <rPh sb="2" eb="4">
      <t>ガクエン</t>
    </rPh>
    <phoneticPr fontId="9"/>
  </si>
  <si>
    <t>〒769-2322 さぬき市寒川町石田西２８０－１</t>
    <rPh sb="13" eb="14">
      <t>シ</t>
    </rPh>
    <rPh sb="14" eb="16">
      <t>サムカワ</t>
    </rPh>
    <rPh sb="16" eb="17">
      <t>チョウ</t>
    </rPh>
    <rPh sb="17" eb="19">
      <t>イシダ</t>
    </rPh>
    <rPh sb="19" eb="20">
      <t>ニシ</t>
    </rPh>
    <phoneticPr fontId="9"/>
  </si>
  <si>
    <t>松山学院高等学校</t>
    <rPh sb="0" eb="2">
      <t>マツヤマ</t>
    </rPh>
    <rPh sb="2" eb="4">
      <t>ガクイン</t>
    </rPh>
    <rPh sb="4" eb="6">
      <t>コウトウ</t>
    </rPh>
    <rPh sb="6" eb="8">
      <t>ガッコウ</t>
    </rPh>
    <phoneticPr fontId="9"/>
  </si>
  <si>
    <t>松山学院</t>
    <rPh sb="0" eb="2">
      <t>マツヤマ</t>
    </rPh>
    <rPh sb="2" eb="4">
      <t>ガクイン</t>
    </rPh>
    <phoneticPr fontId="9"/>
  </si>
  <si>
    <t>〒790-8550 松山市北久米町８１５</t>
    <rPh sb="10" eb="13">
      <t>マツヤマシ</t>
    </rPh>
    <rPh sb="13" eb="14">
      <t>キタ</t>
    </rPh>
    <rPh sb="14" eb="15">
      <t>キュウ</t>
    </rPh>
    <rPh sb="15" eb="16">
      <t>コメ</t>
    </rPh>
    <rPh sb="16" eb="17">
      <t>チョウ</t>
    </rPh>
    <phoneticPr fontId="9"/>
  </si>
  <si>
    <t>聖カタリナ学園高等学校</t>
    <rPh sb="0" eb="1">
      <t>セイ</t>
    </rPh>
    <rPh sb="5" eb="7">
      <t>ガクエン</t>
    </rPh>
    <rPh sb="7" eb="9">
      <t>コウトウ</t>
    </rPh>
    <rPh sb="9" eb="11">
      <t>ガッコウ</t>
    </rPh>
    <phoneticPr fontId="9"/>
  </si>
  <si>
    <t>〒790-8557 松山市藤原町４６８</t>
    <rPh sb="10" eb="13">
      <t>マツヤマシ</t>
    </rPh>
    <rPh sb="13" eb="15">
      <t>フジワラ</t>
    </rPh>
    <rPh sb="15" eb="16">
      <t>チョウ</t>
    </rPh>
    <phoneticPr fontId="9"/>
  </si>
  <si>
    <t>帝京第五高等学校</t>
    <rPh sb="0" eb="2">
      <t>テイキョウ</t>
    </rPh>
    <rPh sb="2" eb="4">
      <t>ダイゴ</t>
    </rPh>
    <rPh sb="4" eb="6">
      <t>コウトウ</t>
    </rPh>
    <rPh sb="6" eb="8">
      <t>ガッコウ</t>
    </rPh>
    <phoneticPr fontId="9"/>
  </si>
  <si>
    <t>帝京科学大学</t>
    <rPh sb="0" eb="2">
      <t>テイキョウ</t>
    </rPh>
    <rPh sb="2" eb="4">
      <t>カガク</t>
    </rPh>
    <rPh sb="4" eb="6">
      <t>ダイガク</t>
    </rPh>
    <phoneticPr fontId="9"/>
  </si>
  <si>
    <t>〒795-0072 大洲市新谷甲２３３</t>
    <rPh sb="10" eb="12">
      <t>オオズ</t>
    </rPh>
    <rPh sb="12" eb="13">
      <t>シ</t>
    </rPh>
    <rPh sb="13" eb="15">
      <t>シンタニ</t>
    </rPh>
    <rPh sb="15" eb="16">
      <t>コウ</t>
    </rPh>
    <phoneticPr fontId="9"/>
  </si>
  <si>
    <t>高知中央高等学校</t>
    <rPh sb="0" eb="2">
      <t>コウチ</t>
    </rPh>
    <rPh sb="2" eb="4">
      <t>チュウオウ</t>
    </rPh>
    <rPh sb="4" eb="6">
      <t>コウトウ</t>
    </rPh>
    <rPh sb="6" eb="8">
      <t>ガッコウ</t>
    </rPh>
    <phoneticPr fontId="9"/>
  </si>
  <si>
    <t>〒781-5103 高知市大津乙３２４－１</t>
    <rPh sb="10" eb="13">
      <t>コウチシ</t>
    </rPh>
    <rPh sb="13" eb="15">
      <t>オオツ</t>
    </rPh>
    <rPh sb="15" eb="16">
      <t>オツ</t>
    </rPh>
    <phoneticPr fontId="9"/>
  </si>
  <si>
    <t>純真高等学校</t>
    <rPh sb="0" eb="2">
      <t>ジュンシン</t>
    </rPh>
    <rPh sb="2" eb="4">
      <t>コウトウ</t>
    </rPh>
    <rPh sb="4" eb="6">
      <t>ガッコウ</t>
    </rPh>
    <phoneticPr fontId="9"/>
  </si>
  <si>
    <t>純真学園</t>
    <rPh sb="0" eb="2">
      <t>ジュンシン</t>
    </rPh>
    <rPh sb="2" eb="4">
      <t>ガクエン</t>
    </rPh>
    <phoneticPr fontId="9"/>
  </si>
  <si>
    <t>〒815-8510 福岡市南区筑紫丘１－１－１</t>
    <rPh sb="10" eb="13">
      <t>フクオカシ</t>
    </rPh>
    <rPh sb="13" eb="14">
      <t>ナン</t>
    </rPh>
    <rPh sb="14" eb="15">
      <t>ク</t>
    </rPh>
    <rPh sb="15" eb="17">
      <t>チクシ</t>
    </rPh>
    <rPh sb="17" eb="18">
      <t>オカ</t>
    </rPh>
    <phoneticPr fontId="9"/>
  </si>
  <si>
    <t>精華女子高等学校</t>
    <rPh sb="0" eb="2">
      <t>セイカ</t>
    </rPh>
    <rPh sb="2" eb="4">
      <t>ジョシ</t>
    </rPh>
    <rPh sb="4" eb="6">
      <t>コウトウ</t>
    </rPh>
    <rPh sb="6" eb="8">
      <t>ガッコウ</t>
    </rPh>
    <phoneticPr fontId="9"/>
  </si>
  <si>
    <t>精華学園</t>
    <rPh sb="0" eb="2">
      <t>セイカ</t>
    </rPh>
    <phoneticPr fontId="9"/>
  </si>
  <si>
    <t>博多高等学校</t>
    <rPh sb="0" eb="2">
      <t>ハカタ</t>
    </rPh>
    <rPh sb="2" eb="4">
      <t>コウトウ</t>
    </rPh>
    <rPh sb="4" eb="6">
      <t>ガッコウ</t>
    </rPh>
    <phoneticPr fontId="9"/>
  </si>
  <si>
    <t>博多学園</t>
    <rPh sb="0" eb="2">
      <t>ハカタ</t>
    </rPh>
    <rPh sb="2" eb="4">
      <t>ガクエン</t>
    </rPh>
    <phoneticPr fontId="9"/>
  </si>
  <si>
    <t>〒813-0041 福岡市東区水谷１－２１－１</t>
    <rPh sb="10" eb="13">
      <t>フクオカシ</t>
    </rPh>
    <rPh sb="13" eb="15">
      <t>ヒガシク</t>
    </rPh>
    <rPh sb="15" eb="17">
      <t>ミズタニ</t>
    </rPh>
    <phoneticPr fontId="9"/>
  </si>
  <si>
    <t>折尾愛真高等学校</t>
    <rPh sb="0" eb="1">
      <t>オリ</t>
    </rPh>
    <rPh sb="1" eb="2">
      <t>オ</t>
    </rPh>
    <rPh sb="2" eb="3">
      <t>アイ</t>
    </rPh>
    <rPh sb="3" eb="4">
      <t>シン</t>
    </rPh>
    <rPh sb="4" eb="6">
      <t>コウトウ</t>
    </rPh>
    <rPh sb="6" eb="8">
      <t>ガッコウ</t>
    </rPh>
    <phoneticPr fontId="9"/>
  </si>
  <si>
    <t>折尾愛真学園</t>
    <rPh sb="0" eb="1">
      <t>オリ</t>
    </rPh>
    <rPh sb="1" eb="2">
      <t>オ</t>
    </rPh>
    <rPh sb="2" eb="3">
      <t>アイ</t>
    </rPh>
    <rPh sb="3" eb="4">
      <t>シン</t>
    </rPh>
    <rPh sb="4" eb="6">
      <t>ガクエン</t>
    </rPh>
    <phoneticPr fontId="9"/>
  </si>
  <si>
    <t>〒807-0861 北九州市八幡西区堀川町１２－１０</t>
    <rPh sb="10" eb="14">
      <t>キタキュウシュウシ</t>
    </rPh>
    <rPh sb="14" eb="18">
      <t>ヤハタニシク</t>
    </rPh>
    <rPh sb="18" eb="20">
      <t>ホリカワ</t>
    </rPh>
    <rPh sb="20" eb="21">
      <t>チョウ</t>
    </rPh>
    <phoneticPr fontId="9"/>
  </si>
  <si>
    <t>美萩野女子高等学校</t>
    <rPh sb="0" eb="1">
      <t>ビ</t>
    </rPh>
    <rPh sb="1" eb="2">
      <t>ハギ</t>
    </rPh>
    <rPh sb="2" eb="3">
      <t>ノ</t>
    </rPh>
    <rPh sb="3" eb="5">
      <t>ジョシ</t>
    </rPh>
    <rPh sb="5" eb="7">
      <t>コウトウ</t>
    </rPh>
    <rPh sb="7" eb="9">
      <t>ガッコウ</t>
    </rPh>
    <phoneticPr fontId="9"/>
  </si>
  <si>
    <t>美萩野学園</t>
    <rPh sb="0" eb="3">
      <t>ミハギノ</t>
    </rPh>
    <rPh sb="3" eb="5">
      <t>ガクエン</t>
    </rPh>
    <phoneticPr fontId="9"/>
  </si>
  <si>
    <t>〒802-0062 北九州市小倉北区片野新町１－３－１</t>
    <rPh sb="10" eb="14">
      <t>キタキュウシュウシ</t>
    </rPh>
    <rPh sb="14" eb="16">
      <t>コクラ</t>
    </rPh>
    <rPh sb="16" eb="18">
      <t>キタク</t>
    </rPh>
    <rPh sb="18" eb="20">
      <t>カタノ</t>
    </rPh>
    <rPh sb="20" eb="22">
      <t>シンマチ</t>
    </rPh>
    <phoneticPr fontId="9"/>
  </si>
  <si>
    <t>近畿大学附属福岡高等学校</t>
    <rPh sb="0" eb="2">
      <t>キンキ</t>
    </rPh>
    <rPh sb="2" eb="4">
      <t>ダイガク</t>
    </rPh>
    <rPh sb="4" eb="6">
      <t>フゾク</t>
    </rPh>
    <rPh sb="6" eb="8">
      <t>フクオカ</t>
    </rPh>
    <rPh sb="8" eb="10">
      <t>コウトウ</t>
    </rPh>
    <rPh sb="10" eb="12">
      <t>ガッコウ</t>
    </rPh>
    <phoneticPr fontId="9"/>
  </si>
  <si>
    <t>近畿大学</t>
    <rPh sb="0" eb="2">
      <t>キンキ</t>
    </rPh>
    <rPh sb="2" eb="4">
      <t>ダイガク</t>
    </rPh>
    <phoneticPr fontId="9"/>
  </si>
  <si>
    <t>〒820-8510 飯塚市柏の森１１－６</t>
    <rPh sb="10" eb="13">
      <t>イイヅカシ</t>
    </rPh>
    <rPh sb="13" eb="14">
      <t>カシワ</t>
    </rPh>
    <rPh sb="15" eb="16">
      <t>モリ</t>
    </rPh>
    <phoneticPr fontId="9"/>
  </si>
  <si>
    <t>大和青藍高等学校</t>
    <rPh sb="0" eb="2">
      <t>ヤマト</t>
    </rPh>
    <rPh sb="2" eb="3">
      <t>アオ</t>
    </rPh>
    <rPh sb="3" eb="4">
      <t>アイ</t>
    </rPh>
    <rPh sb="4" eb="6">
      <t>コウトウ</t>
    </rPh>
    <rPh sb="6" eb="8">
      <t>ガッコウ</t>
    </rPh>
    <phoneticPr fontId="9"/>
  </si>
  <si>
    <t>大和学園</t>
    <rPh sb="0" eb="2">
      <t>ヤマト</t>
    </rPh>
    <rPh sb="2" eb="4">
      <t>ガクエン</t>
    </rPh>
    <phoneticPr fontId="9"/>
  </si>
  <si>
    <t>〒822-0025 直方市日吉町１０－１２</t>
    <rPh sb="10" eb="11">
      <t>ナオ</t>
    </rPh>
    <rPh sb="11" eb="12">
      <t>カタ</t>
    </rPh>
    <rPh sb="12" eb="13">
      <t>シ</t>
    </rPh>
    <rPh sb="13" eb="15">
      <t>ヒヨシ</t>
    </rPh>
    <rPh sb="15" eb="16">
      <t>マチ</t>
    </rPh>
    <phoneticPr fontId="9"/>
  </si>
  <si>
    <t>杉森高等学校</t>
    <rPh sb="0" eb="2">
      <t>スギモリ</t>
    </rPh>
    <rPh sb="2" eb="4">
      <t>コウトウ</t>
    </rPh>
    <rPh sb="4" eb="6">
      <t>ガッコウ</t>
    </rPh>
    <phoneticPr fontId="9"/>
  </si>
  <si>
    <t>杉森学園</t>
    <rPh sb="0" eb="2">
      <t>スギモリ</t>
    </rPh>
    <rPh sb="2" eb="4">
      <t>ガクエン</t>
    </rPh>
    <phoneticPr fontId="9"/>
  </si>
  <si>
    <t>〒832-0046 柳川市奥州町３</t>
    <rPh sb="10" eb="13">
      <t>ヤナガワシ</t>
    </rPh>
    <rPh sb="13" eb="14">
      <t>オク</t>
    </rPh>
    <rPh sb="14" eb="15">
      <t>ス</t>
    </rPh>
    <rPh sb="15" eb="16">
      <t>チョウ</t>
    </rPh>
    <phoneticPr fontId="9"/>
  </si>
  <si>
    <t>旭学園</t>
    <rPh sb="0" eb="1">
      <t>アサヒ</t>
    </rPh>
    <rPh sb="1" eb="3">
      <t>ガクエン</t>
    </rPh>
    <phoneticPr fontId="9"/>
  </si>
  <si>
    <t>〒840-0027 佐賀市本庄町本庄１２４５－２０</t>
    <rPh sb="10" eb="13">
      <t>サガシ</t>
    </rPh>
    <rPh sb="13" eb="15">
      <t>ホンジョウ</t>
    </rPh>
    <rPh sb="15" eb="16">
      <t>マチ</t>
    </rPh>
    <rPh sb="16" eb="18">
      <t>ホンジョウ</t>
    </rPh>
    <phoneticPr fontId="9"/>
  </si>
  <si>
    <t>長崎玉成高等学校</t>
    <rPh sb="0" eb="2">
      <t>ナガサキ</t>
    </rPh>
    <rPh sb="2" eb="4">
      <t>タマセイ</t>
    </rPh>
    <rPh sb="4" eb="6">
      <t>コウトウ</t>
    </rPh>
    <rPh sb="6" eb="8">
      <t>ガッコウ</t>
    </rPh>
    <phoneticPr fontId="9"/>
  </si>
  <si>
    <t>玉木学園</t>
    <rPh sb="0" eb="2">
      <t>タマキ</t>
    </rPh>
    <rPh sb="2" eb="4">
      <t>ガクエン</t>
    </rPh>
    <phoneticPr fontId="9"/>
  </si>
  <si>
    <t>九州文化学園高等学校</t>
    <rPh sb="0" eb="2">
      <t>キュウシュウ</t>
    </rPh>
    <rPh sb="2" eb="4">
      <t>ブンカ</t>
    </rPh>
    <rPh sb="4" eb="6">
      <t>ガクエン</t>
    </rPh>
    <rPh sb="6" eb="8">
      <t>コウトウ</t>
    </rPh>
    <rPh sb="8" eb="10">
      <t>ガッコウ</t>
    </rPh>
    <phoneticPr fontId="9"/>
  </si>
  <si>
    <t>九州文化学園</t>
    <rPh sb="0" eb="2">
      <t>キュウシュウ</t>
    </rPh>
    <rPh sb="2" eb="4">
      <t>ブンカ</t>
    </rPh>
    <rPh sb="4" eb="6">
      <t>ガクエン</t>
    </rPh>
    <phoneticPr fontId="9"/>
  </si>
  <si>
    <t>〒858-0925 佐世保市椎木町６００</t>
    <rPh sb="10" eb="14">
      <t>サセボシ</t>
    </rPh>
    <rPh sb="14" eb="17">
      <t>シイギチョウ</t>
    </rPh>
    <phoneticPr fontId="9"/>
  </si>
  <si>
    <t>向陽高等学校</t>
    <rPh sb="0" eb="2">
      <t>コウヨウ</t>
    </rPh>
    <rPh sb="2" eb="4">
      <t>コウトウ</t>
    </rPh>
    <rPh sb="4" eb="6">
      <t>ガッコウ</t>
    </rPh>
    <phoneticPr fontId="9"/>
  </si>
  <si>
    <t>向陽学園</t>
    <rPh sb="0" eb="2">
      <t>コウヨウ</t>
    </rPh>
    <rPh sb="2" eb="4">
      <t>ガクエン</t>
    </rPh>
    <phoneticPr fontId="9"/>
  </si>
  <si>
    <t>〒856-0825 大村市西三城町１６</t>
    <rPh sb="10" eb="13">
      <t>オオムラシ</t>
    </rPh>
    <rPh sb="13" eb="14">
      <t>ニシ</t>
    </rPh>
    <rPh sb="14" eb="15">
      <t>サン</t>
    </rPh>
    <rPh sb="15" eb="16">
      <t>シロ</t>
    </rPh>
    <rPh sb="16" eb="17">
      <t>マチ</t>
    </rPh>
    <phoneticPr fontId="9"/>
  </si>
  <si>
    <t>熊本中央高等学校</t>
    <rPh sb="0" eb="2">
      <t>クマモト</t>
    </rPh>
    <rPh sb="2" eb="4">
      <t>チュウオウ</t>
    </rPh>
    <rPh sb="4" eb="6">
      <t>コウトウ</t>
    </rPh>
    <rPh sb="6" eb="8">
      <t>ガッコウ</t>
    </rPh>
    <phoneticPr fontId="9"/>
  </si>
  <si>
    <t>加寿美学園</t>
    <rPh sb="0" eb="1">
      <t>クワ</t>
    </rPh>
    <rPh sb="1" eb="2">
      <t>コトブキ</t>
    </rPh>
    <rPh sb="2" eb="3">
      <t>ビ</t>
    </rPh>
    <rPh sb="3" eb="5">
      <t>ガクエン</t>
    </rPh>
    <phoneticPr fontId="9"/>
  </si>
  <si>
    <t>〒860-8558 熊本市中央区内坪井町４－８</t>
    <rPh sb="10" eb="13">
      <t>クマモトシ</t>
    </rPh>
    <rPh sb="13" eb="16">
      <t>チュウオウク</t>
    </rPh>
    <rPh sb="16" eb="17">
      <t>ウチ</t>
    </rPh>
    <rPh sb="17" eb="19">
      <t>ツボイ</t>
    </rPh>
    <rPh sb="19" eb="20">
      <t>チョウ</t>
    </rPh>
    <phoneticPr fontId="9"/>
  </si>
  <si>
    <t>玉名女子高等学校</t>
    <rPh sb="0" eb="2">
      <t>タマナ</t>
    </rPh>
    <rPh sb="2" eb="4">
      <t>ジョシ</t>
    </rPh>
    <rPh sb="4" eb="6">
      <t>コウトウ</t>
    </rPh>
    <rPh sb="6" eb="8">
      <t>ガッコウ</t>
    </rPh>
    <phoneticPr fontId="9"/>
  </si>
  <si>
    <t>玉名白梅学園</t>
    <rPh sb="0" eb="2">
      <t>タマナ</t>
    </rPh>
    <rPh sb="2" eb="4">
      <t>シラウメ</t>
    </rPh>
    <rPh sb="4" eb="6">
      <t>ガクエン</t>
    </rPh>
    <phoneticPr fontId="9"/>
  </si>
  <si>
    <t>〒865-0016 玉名市岩崎１０６１</t>
    <rPh sb="10" eb="13">
      <t>タマナシ</t>
    </rPh>
    <rPh sb="13" eb="15">
      <t>イワサキ</t>
    </rPh>
    <phoneticPr fontId="9"/>
  </si>
  <si>
    <t>有明高等学校</t>
    <rPh sb="0" eb="2">
      <t>アリアケ</t>
    </rPh>
    <rPh sb="2" eb="4">
      <t>コウトウ</t>
    </rPh>
    <rPh sb="4" eb="6">
      <t>ガッコウ</t>
    </rPh>
    <phoneticPr fontId="9"/>
  </si>
  <si>
    <t>有明学園</t>
    <rPh sb="0" eb="2">
      <t>アリアケ</t>
    </rPh>
    <rPh sb="2" eb="4">
      <t>ガクエン</t>
    </rPh>
    <phoneticPr fontId="9"/>
  </si>
  <si>
    <t>〒864-0032 荒尾市増永２２００</t>
    <rPh sb="10" eb="13">
      <t>アラオシ</t>
    </rPh>
    <rPh sb="13" eb="15">
      <t>マスナガ</t>
    </rPh>
    <phoneticPr fontId="9"/>
  </si>
  <si>
    <t>城北高等学校</t>
    <rPh sb="0" eb="1">
      <t>シロ</t>
    </rPh>
    <rPh sb="1" eb="2">
      <t>キタ</t>
    </rPh>
    <rPh sb="2" eb="4">
      <t>コウトウ</t>
    </rPh>
    <rPh sb="4" eb="6">
      <t>ガッコウ</t>
    </rPh>
    <phoneticPr fontId="9"/>
  </si>
  <si>
    <t>松浦学園</t>
    <rPh sb="0" eb="2">
      <t>マツウラ</t>
    </rPh>
    <rPh sb="2" eb="4">
      <t>ガクエン</t>
    </rPh>
    <phoneticPr fontId="9"/>
  </si>
  <si>
    <t>〒861-0598 山鹿市志々岐７９８</t>
    <rPh sb="10" eb="13">
      <t>ヤマガシ</t>
    </rPh>
    <rPh sb="13" eb="16">
      <t>シジキ</t>
    </rPh>
    <phoneticPr fontId="9"/>
  </si>
  <si>
    <t>大分東明高等学校</t>
    <rPh sb="0" eb="2">
      <t>オオイタ</t>
    </rPh>
    <rPh sb="2" eb="3">
      <t>トウメイ</t>
    </rPh>
    <rPh sb="3" eb="4">
      <t>メイ</t>
    </rPh>
    <rPh sb="4" eb="6">
      <t>コウトウ</t>
    </rPh>
    <rPh sb="6" eb="8">
      <t>ガッコウ</t>
    </rPh>
    <phoneticPr fontId="9"/>
  </si>
  <si>
    <t>平松学園</t>
    <rPh sb="0" eb="2">
      <t>ヒラマツ</t>
    </rPh>
    <rPh sb="2" eb="4">
      <t>ガクエン</t>
    </rPh>
    <phoneticPr fontId="9"/>
  </si>
  <si>
    <t>〒870-8658 大分市千代町２－４－４</t>
    <rPh sb="10" eb="13">
      <t>オオイタシ</t>
    </rPh>
    <rPh sb="13" eb="15">
      <t>チヨ</t>
    </rPh>
    <rPh sb="15" eb="16">
      <t>チョウ</t>
    </rPh>
    <phoneticPr fontId="9"/>
  </si>
  <si>
    <t>明豊高等学校</t>
    <rPh sb="0" eb="1">
      <t>メイホウ</t>
    </rPh>
    <rPh sb="1" eb="2">
      <t>ユタ</t>
    </rPh>
    <rPh sb="2" eb="4">
      <t>コウトウ</t>
    </rPh>
    <rPh sb="4" eb="6">
      <t>ガッコウ</t>
    </rPh>
    <phoneticPr fontId="9"/>
  </si>
  <si>
    <t>別府大学</t>
    <rPh sb="0" eb="2">
      <t>ベップ</t>
    </rPh>
    <rPh sb="2" eb="4">
      <t>ダイガク</t>
    </rPh>
    <phoneticPr fontId="9"/>
  </si>
  <si>
    <t>〒874-0903 別府市野口原３０８８</t>
    <rPh sb="10" eb="13">
      <t>ベップシ</t>
    </rPh>
    <rPh sb="13" eb="15">
      <t>ノグチ</t>
    </rPh>
    <rPh sb="15" eb="16">
      <t>ハラ</t>
    </rPh>
    <phoneticPr fontId="9"/>
  </si>
  <si>
    <t>別府溝部学園高等学校</t>
    <rPh sb="0" eb="2">
      <t>ベップ</t>
    </rPh>
    <rPh sb="2" eb="4">
      <t>ミゾベ</t>
    </rPh>
    <rPh sb="4" eb="6">
      <t>ガクエン</t>
    </rPh>
    <rPh sb="6" eb="8">
      <t>コウトウ</t>
    </rPh>
    <rPh sb="8" eb="10">
      <t>ガッコウ</t>
    </rPh>
    <phoneticPr fontId="9"/>
  </si>
  <si>
    <t>溝部学園</t>
    <rPh sb="0" eb="2">
      <t>ミゾベ</t>
    </rPh>
    <rPh sb="2" eb="4">
      <t>ガクエン</t>
    </rPh>
    <phoneticPr fontId="9"/>
  </si>
  <si>
    <t>〒874-8567 別府市大字野田７８</t>
    <rPh sb="10" eb="13">
      <t>ベップシ</t>
    </rPh>
    <rPh sb="13" eb="15">
      <t>オオアザ</t>
    </rPh>
    <rPh sb="15" eb="17">
      <t>ノダ</t>
    </rPh>
    <phoneticPr fontId="9"/>
  </si>
  <si>
    <t>東九州龍谷高等学校</t>
    <rPh sb="0" eb="1">
      <t>ヒガシ</t>
    </rPh>
    <rPh sb="1" eb="3">
      <t>キュウシュウ</t>
    </rPh>
    <rPh sb="3" eb="5">
      <t>リュウコク</t>
    </rPh>
    <rPh sb="5" eb="7">
      <t>コウトウ</t>
    </rPh>
    <rPh sb="7" eb="9">
      <t>ガッコウ</t>
    </rPh>
    <phoneticPr fontId="9"/>
  </si>
  <si>
    <t>扇城学園</t>
    <rPh sb="0" eb="1">
      <t>オウギ</t>
    </rPh>
    <rPh sb="1" eb="2">
      <t>シロ</t>
    </rPh>
    <rPh sb="2" eb="4">
      <t>ガクエン</t>
    </rPh>
    <phoneticPr fontId="9"/>
  </si>
  <si>
    <t>〒871-0031 中津市大字中殿５２７</t>
    <rPh sb="10" eb="13">
      <t>ナカツシ</t>
    </rPh>
    <rPh sb="13" eb="15">
      <t>オオアザ</t>
    </rPh>
    <rPh sb="15" eb="16">
      <t>チュウ</t>
    </rPh>
    <rPh sb="16" eb="17">
      <t>デン</t>
    </rPh>
    <phoneticPr fontId="9"/>
  </si>
  <si>
    <t>昭和学園高等学校</t>
    <rPh sb="0" eb="2">
      <t>ショウワ</t>
    </rPh>
    <rPh sb="2" eb="4">
      <t>ガクエン</t>
    </rPh>
    <rPh sb="4" eb="6">
      <t>コウトウ</t>
    </rPh>
    <rPh sb="6" eb="8">
      <t>ガッコウ</t>
    </rPh>
    <phoneticPr fontId="9"/>
  </si>
  <si>
    <t>岩尾昭和学園</t>
    <rPh sb="0" eb="2">
      <t>イワオ</t>
    </rPh>
    <rPh sb="2" eb="4">
      <t>ショウワ</t>
    </rPh>
    <rPh sb="4" eb="6">
      <t>ガクエン</t>
    </rPh>
    <phoneticPr fontId="9"/>
  </si>
  <si>
    <t>〒877-0082 日田市日ノ出町１４</t>
    <rPh sb="10" eb="11">
      <t>ヒ</t>
    </rPh>
    <rPh sb="11" eb="12">
      <t>タ</t>
    </rPh>
    <rPh sb="12" eb="13">
      <t>シ</t>
    </rPh>
    <rPh sb="13" eb="14">
      <t>ヒ</t>
    </rPh>
    <rPh sb="15" eb="16">
      <t>デ</t>
    </rPh>
    <rPh sb="16" eb="17">
      <t>マチ</t>
    </rPh>
    <phoneticPr fontId="9"/>
  </si>
  <si>
    <t>柳ヶ浦高等学校</t>
    <rPh sb="0" eb="1">
      <t>ヤナギ</t>
    </rPh>
    <rPh sb="2" eb="3">
      <t>ウラ</t>
    </rPh>
    <rPh sb="3" eb="5">
      <t>コウトウ</t>
    </rPh>
    <rPh sb="5" eb="7">
      <t>ガッコウ</t>
    </rPh>
    <phoneticPr fontId="9"/>
  </si>
  <si>
    <t>吉用学園</t>
    <rPh sb="0" eb="2">
      <t>ヨシモチ</t>
    </rPh>
    <rPh sb="2" eb="4">
      <t>ガクエン</t>
    </rPh>
    <phoneticPr fontId="9"/>
  </si>
  <si>
    <t>〒872-0032 宇佐市大字江須賀９３９</t>
    <rPh sb="10" eb="13">
      <t>ウサシ</t>
    </rPh>
    <rPh sb="13" eb="15">
      <t>オオアザ</t>
    </rPh>
    <rPh sb="15" eb="16">
      <t>エ</t>
    </rPh>
    <rPh sb="16" eb="18">
      <t>スガ</t>
    </rPh>
    <phoneticPr fontId="9"/>
  </si>
  <si>
    <t>鵬翔高等学校</t>
    <rPh sb="0" eb="1">
      <t>オオトリ</t>
    </rPh>
    <rPh sb="1" eb="2">
      <t>ヒショウ</t>
    </rPh>
    <rPh sb="2" eb="4">
      <t>コウトウ</t>
    </rPh>
    <rPh sb="4" eb="6">
      <t>ガッコウ</t>
    </rPh>
    <phoneticPr fontId="9"/>
  </si>
  <si>
    <t>大淀学園</t>
    <rPh sb="0" eb="2">
      <t>オオヨド</t>
    </rPh>
    <rPh sb="2" eb="4">
      <t>ガクエン</t>
    </rPh>
    <phoneticPr fontId="9"/>
  </si>
  <si>
    <t>〒880-0916 宮崎市大字恒久４３３６</t>
    <rPh sb="10" eb="13">
      <t>ミヤザキシ</t>
    </rPh>
    <rPh sb="13" eb="15">
      <t>オオアザ</t>
    </rPh>
    <rPh sb="15" eb="17">
      <t>コウキュウ</t>
    </rPh>
    <phoneticPr fontId="9"/>
  </si>
  <si>
    <t>日南学園高等学校</t>
    <rPh sb="0" eb="2">
      <t>ニチナン</t>
    </rPh>
    <rPh sb="2" eb="4">
      <t>ガクエン</t>
    </rPh>
    <rPh sb="4" eb="6">
      <t>コウトウ</t>
    </rPh>
    <rPh sb="6" eb="8">
      <t>ガッコウ</t>
    </rPh>
    <phoneticPr fontId="9"/>
  </si>
  <si>
    <t>日南学園</t>
    <rPh sb="0" eb="2">
      <t>ニチナン</t>
    </rPh>
    <rPh sb="2" eb="4">
      <t>ガクエン</t>
    </rPh>
    <phoneticPr fontId="9"/>
  </si>
  <si>
    <t>〒887-0041 日南市吾田東３-５-１</t>
    <rPh sb="10" eb="13">
      <t>ニチナンシ</t>
    </rPh>
    <rPh sb="13" eb="15">
      <t>ゴタ</t>
    </rPh>
    <rPh sb="15" eb="16">
      <t>ヒガシ</t>
    </rPh>
    <phoneticPr fontId="9"/>
  </si>
  <si>
    <t>日南学園高等学校（宮崎穎学館）　　　　　　　　　　　　</t>
    <rPh sb="0" eb="2">
      <t>ニチナン</t>
    </rPh>
    <rPh sb="2" eb="4">
      <t>ガクエン</t>
    </rPh>
    <rPh sb="4" eb="6">
      <t>コウトウ</t>
    </rPh>
    <rPh sb="6" eb="8">
      <t>ガッコウ</t>
    </rPh>
    <phoneticPr fontId="9"/>
  </si>
  <si>
    <t>〒889-1702 宮崎市田野町乙１０９０５</t>
    <rPh sb="10" eb="12">
      <t>ミヤザキ</t>
    </rPh>
    <rPh sb="12" eb="13">
      <t>シ</t>
    </rPh>
    <rPh sb="13" eb="15">
      <t>タノ</t>
    </rPh>
    <rPh sb="15" eb="16">
      <t>チョウ</t>
    </rPh>
    <rPh sb="16" eb="17">
      <t>オツ</t>
    </rPh>
    <phoneticPr fontId="9"/>
  </si>
  <si>
    <t>聖心ウルスラ学園高等学校</t>
    <rPh sb="0" eb="2">
      <t>セイシン</t>
    </rPh>
    <rPh sb="6" eb="8">
      <t>ガクエン</t>
    </rPh>
    <rPh sb="8" eb="10">
      <t>コウトウ</t>
    </rPh>
    <rPh sb="10" eb="12">
      <t>ガクコウ</t>
    </rPh>
    <phoneticPr fontId="9"/>
  </si>
  <si>
    <t>聖心ウルスラ学園</t>
    <rPh sb="0" eb="2">
      <t>セイシン</t>
    </rPh>
    <rPh sb="6" eb="8">
      <t>ガクエン</t>
    </rPh>
    <phoneticPr fontId="9"/>
  </si>
  <si>
    <t>櫻美学園</t>
    <rPh sb="0" eb="1">
      <t>サクラ</t>
    </rPh>
    <rPh sb="1" eb="2">
      <t>ウツク</t>
    </rPh>
    <rPh sb="2" eb="4">
      <t>ガクエン</t>
    </rPh>
    <phoneticPr fontId="9"/>
  </si>
  <si>
    <t>神村学園高等部</t>
    <rPh sb="0" eb="2">
      <t>カミムラ</t>
    </rPh>
    <rPh sb="2" eb="4">
      <t>ガクエン</t>
    </rPh>
    <rPh sb="4" eb="7">
      <t>コウトウブ</t>
    </rPh>
    <phoneticPr fontId="9"/>
  </si>
  <si>
    <t>神村学園</t>
    <rPh sb="0" eb="2">
      <t>カミムラ</t>
    </rPh>
    <rPh sb="2" eb="4">
      <t>ガクエン</t>
    </rPh>
    <phoneticPr fontId="9"/>
  </si>
  <si>
    <t>〒896-8686 いちき串木野市別府４４６０</t>
    <rPh sb="13" eb="17">
      <t>クシキノシ</t>
    </rPh>
    <rPh sb="17" eb="19">
      <t>ベップ</t>
    </rPh>
    <phoneticPr fontId="9"/>
  </si>
  <si>
    <t>鳳凰高等学校</t>
    <rPh sb="0" eb="2">
      <t>ホウオウ</t>
    </rPh>
    <rPh sb="2" eb="4">
      <t>コウトウ</t>
    </rPh>
    <rPh sb="4" eb="6">
      <t>ガッコウ</t>
    </rPh>
    <phoneticPr fontId="9"/>
  </si>
  <si>
    <t>希望が丘学園</t>
    <rPh sb="0" eb="2">
      <t>キボウ</t>
    </rPh>
    <rPh sb="3" eb="4">
      <t>オカ</t>
    </rPh>
    <rPh sb="4" eb="6">
      <t>ガクエン</t>
    </rPh>
    <phoneticPr fontId="9"/>
  </si>
  <si>
    <t>〒897-1121 南さつま市加世田唐仁原１２０２</t>
    <rPh sb="10" eb="11">
      <t>ミナミ</t>
    </rPh>
    <rPh sb="14" eb="15">
      <t>シ</t>
    </rPh>
    <rPh sb="15" eb="18">
      <t>カセダ</t>
    </rPh>
    <rPh sb="18" eb="19">
      <t>トウ</t>
    </rPh>
    <rPh sb="19" eb="20">
      <t>ジン</t>
    </rPh>
    <rPh sb="20" eb="21">
      <t>ハラ</t>
    </rPh>
    <phoneticPr fontId="9"/>
  </si>
  <si>
    <t>龍桜高等学校</t>
    <rPh sb="0" eb="1">
      <t>リュウ</t>
    </rPh>
    <rPh sb="1" eb="2">
      <t>サクラ</t>
    </rPh>
    <rPh sb="2" eb="4">
      <t>コウトウ</t>
    </rPh>
    <rPh sb="4" eb="6">
      <t>ガッコウ</t>
    </rPh>
    <phoneticPr fontId="9"/>
  </si>
  <si>
    <t>鹿児島学園</t>
    <rPh sb="0" eb="3">
      <t>カゴシマ</t>
    </rPh>
    <rPh sb="3" eb="5">
      <t>ガクエン</t>
    </rPh>
    <phoneticPr fontId="9"/>
  </si>
  <si>
    <t>〒899-5241 姶良市加治木町木田５３４８</t>
    <rPh sb="10" eb="12">
      <t>アイラ</t>
    </rPh>
    <rPh sb="12" eb="13">
      <t>シ</t>
    </rPh>
    <rPh sb="13" eb="17">
      <t>カジキチョウ</t>
    </rPh>
    <rPh sb="17" eb="18">
      <t>キ</t>
    </rPh>
    <rPh sb="18" eb="19">
      <t>タ</t>
    </rPh>
    <phoneticPr fontId="9"/>
  </si>
  <si>
    <t>出水中央高等学校</t>
    <rPh sb="0" eb="2">
      <t>イズミ</t>
    </rPh>
    <rPh sb="2" eb="4">
      <t>チュウオウ</t>
    </rPh>
    <rPh sb="4" eb="6">
      <t>コウトウ</t>
    </rPh>
    <rPh sb="6" eb="8">
      <t>ガッコウ</t>
    </rPh>
    <phoneticPr fontId="9"/>
  </si>
  <si>
    <t>出水学園</t>
    <rPh sb="0" eb="2">
      <t>イズミ</t>
    </rPh>
    <rPh sb="2" eb="4">
      <t>ガクエン</t>
    </rPh>
    <phoneticPr fontId="9"/>
  </si>
  <si>
    <t>〒899-0213 出水市西出水町４４８</t>
    <rPh sb="10" eb="13">
      <t>イズミシ</t>
    </rPh>
    <rPh sb="13" eb="14">
      <t>ニシ</t>
    </rPh>
    <rPh sb="14" eb="16">
      <t>イズミ</t>
    </rPh>
    <rPh sb="16" eb="17">
      <t>チョウ</t>
    </rPh>
    <phoneticPr fontId="9"/>
  </si>
  <si>
    <t>尚志館高等学校</t>
    <rPh sb="0" eb="1">
      <t>ナオ</t>
    </rPh>
    <rPh sb="1" eb="2">
      <t>シ</t>
    </rPh>
    <rPh sb="2" eb="3">
      <t>ヤカタ</t>
    </rPh>
    <rPh sb="3" eb="5">
      <t>コウトウ</t>
    </rPh>
    <rPh sb="5" eb="7">
      <t>ガッコウ</t>
    </rPh>
    <phoneticPr fontId="9"/>
  </si>
  <si>
    <t>川島学園</t>
    <rPh sb="0" eb="2">
      <t>カワシマ</t>
    </rPh>
    <rPh sb="2" eb="4">
      <t>ガクエン</t>
    </rPh>
    <phoneticPr fontId="9"/>
  </si>
  <si>
    <t>〒899-7104 志布志市志布志町安楽６２００－１</t>
    <rPh sb="10" eb="13">
      <t>シブシ</t>
    </rPh>
    <rPh sb="13" eb="14">
      <t>シ</t>
    </rPh>
    <rPh sb="14" eb="17">
      <t>シブシ</t>
    </rPh>
    <rPh sb="17" eb="18">
      <t>チョウ</t>
    </rPh>
    <rPh sb="18" eb="20">
      <t>アンラク</t>
    </rPh>
    <phoneticPr fontId="9"/>
  </si>
  <si>
    <t>理事長</t>
    <rPh sb="0" eb="3">
      <t>リジチョウ</t>
    </rPh>
    <phoneticPr fontId="9"/>
  </si>
  <si>
    <t>校長</t>
    <rPh sb="0" eb="2">
      <t>コウチョウ</t>
    </rPh>
    <phoneticPr fontId="1"/>
  </si>
  <si>
    <t>０１７（７７５）２１３７</t>
  </si>
  <si>
    <t>髙橋　秀親</t>
    <rPh sb="0" eb="2">
      <t>タカハシ</t>
    </rPh>
    <rPh sb="3" eb="5">
      <t>ヒデチカ</t>
    </rPh>
    <phoneticPr fontId="9"/>
  </si>
  <si>
    <t>０１９（６５２）３３２７</t>
  </si>
  <si>
    <t>澤野　桂子</t>
  </si>
  <si>
    <t>浅見　剛文</t>
  </si>
  <si>
    <t>０２４（５３５）３３２９</t>
  </si>
  <si>
    <t>南　　 嘉輝</t>
  </si>
  <si>
    <t>０２４２（２５）０５８１</t>
  </si>
  <si>
    <t>０２４２（３２）３０４０</t>
  </si>
  <si>
    <t>０２５６（５２）２０００</t>
  </si>
  <si>
    <t>杉浦　善次郎</t>
  </si>
  <si>
    <t>額賀　修一</t>
  </si>
  <si>
    <t xml:space="preserve">０２９（２２１）４８８８ </t>
  </si>
  <si>
    <t>０２９（２２８）２８５０</t>
  </si>
  <si>
    <t>織田　奈美</t>
  </si>
  <si>
    <t>０３（５６６８）１７１７</t>
  </si>
  <si>
    <t>金井　　 兼　</t>
  </si>
  <si>
    <t>佐々木　栄秀</t>
  </si>
  <si>
    <t>０７７６（２９）７８１１</t>
  </si>
  <si>
    <t>片桐　武司</t>
  </si>
  <si>
    <t>０５８（２７１）０３４５</t>
  </si>
  <si>
    <t>０５８（２７５）０２８０</t>
  </si>
  <si>
    <t>木俣　安弘　　</t>
  </si>
  <si>
    <t>０５３（４６１）７５５９</t>
  </si>
  <si>
    <t xml:space="preserve">０５６７（６８）２２３３  </t>
  </si>
  <si>
    <t>滋賀学園高等学校</t>
    <rPh sb="0" eb="2">
      <t>シガ</t>
    </rPh>
    <rPh sb="2" eb="4">
      <t>ガクエン</t>
    </rPh>
    <rPh sb="4" eb="8">
      <t>コウトウガッコウ</t>
    </rPh>
    <phoneticPr fontId="9"/>
  </si>
  <si>
    <t>森　美和子</t>
  </si>
  <si>
    <t>０７４８（２３）０８５８</t>
  </si>
  <si>
    <t>０７４８（２３）６１４５</t>
  </si>
  <si>
    <t>０７７１（６２）０１６３</t>
  </si>
  <si>
    <t>０７７１（６３）０９８９</t>
  </si>
  <si>
    <t>滋野　哲秀</t>
  </si>
  <si>
    <t>０７７３（７５）７６１０</t>
  </si>
  <si>
    <t>０７７３（７５）７６１８</t>
  </si>
  <si>
    <t>京都翔英高等学校</t>
    <rPh sb="0" eb="2">
      <t>キョウト</t>
    </rPh>
    <rPh sb="2" eb="4">
      <t>ショウエイ</t>
    </rPh>
    <rPh sb="4" eb="8">
      <t>コウトウガッコウ</t>
    </rPh>
    <phoneticPr fontId="9"/>
  </si>
  <si>
    <t>０７７４（２３）２２３８</t>
  </si>
  <si>
    <t>０７７４（２３）９０８８</t>
  </si>
  <si>
    <t>北村　　 守</t>
  </si>
  <si>
    <t>大槻　伸裕</t>
  </si>
  <si>
    <t>０６（６７２３）５５１１</t>
  </si>
  <si>
    <t>０６（６７３２）１２０９</t>
  </si>
  <si>
    <t>明浄学院高等学校　</t>
    <rPh sb="0" eb="4">
      <t>メイジョウガクイン</t>
    </rPh>
    <rPh sb="4" eb="8">
      <t>コウトウガッコウ</t>
    </rPh>
    <phoneticPr fontId="9"/>
  </si>
  <si>
    <t>渡邊　雅彦</t>
  </si>
  <si>
    <t>０６（６６２３）００１６</t>
  </si>
  <si>
    <t>０６（６６２７）１１６５</t>
  </si>
  <si>
    <t>０７２１（５３）５２８１</t>
  </si>
  <si>
    <t>髙橋　　 保</t>
  </si>
  <si>
    <t>谷山　  全</t>
  </si>
  <si>
    <t>０７２１（５２）５７８２</t>
  </si>
  <si>
    <t>伊瀨　敏史　</t>
  </si>
  <si>
    <t>中野　善久</t>
  </si>
  <si>
    <t>中ノ森　寿昭</t>
  </si>
  <si>
    <t>増田　哲也</t>
  </si>
  <si>
    <t>今井　康好</t>
  </si>
  <si>
    <t>０８６（２５２）２１０１</t>
  </si>
  <si>
    <t>０８６（２５３）０５８２</t>
  </si>
  <si>
    <t>菅ノ又　泰江</t>
  </si>
  <si>
    <t>０８６（４２２）３５６５</t>
  </si>
  <si>
    <t>０８６（４２２）００５２</t>
  </si>
  <si>
    <t>中舛　俊宏</t>
  </si>
  <si>
    <t>０８２３(２３)１５２０</t>
  </si>
  <si>
    <t>０８２３(２３)６１７１</t>
  </si>
  <si>
    <t>家入　林太郎</t>
  </si>
  <si>
    <t>０８２０（２２）０２１４</t>
  </si>
  <si>
    <t>０８２０（２２）７４１５</t>
  </si>
  <si>
    <t>合志　栄一　</t>
  </si>
  <si>
    <t>鶴永　幸彦</t>
  </si>
  <si>
    <t>０８３（９２２）０４１８ （高）０８３（９２８）１３３１（専）</t>
    <rPh sb="14" eb="15">
      <t>コウ</t>
    </rPh>
    <rPh sb="29" eb="30">
      <t>セン</t>
    </rPh>
    <phoneticPr fontId="1"/>
  </si>
  <si>
    <t>岩城　精二　</t>
  </si>
  <si>
    <t>０８３（９７２）０３０７</t>
  </si>
  <si>
    <t>０８３（９７３）０５７３</t>
  </si>
  <si>
    <t>古田　圭一</t>
  </si>
  <si>
    <t>林　　哲郎</t>
  </si>
  <si>
    <t>０８３（２３１）００８０</t>
  </si>
  <si>
    <t>０８３（２３１）６４５０</t>
  </si>
  <si>
    <t>大久保　直明</t>
  </si>
  <si>
    <t>下山　　優</t>
  </si>
  <si>
    <t>０８７７（６２）１５１５</t>
  </si>
  <si>
    <t>０８７７（６２）０５８６</t>
  </si>
  <si>
    <t>平井　俊広　</t>
  </si>
  <si>
    <t>０８７５（７２）５１９３</t>
  </si>
  <si>
    <t>０８７５（７２）５１２６</t>
  </si>
  <si>
    <t>０８７９（４３）２５７１</t>
  </si>
  <si>
    <t>０８７９（４３）５４３６</t>
  </si>
  <si>
    <t>小泉　泰方　</t>
  </si>
  <si>
    <t>吉田　慎吾</t>
  </si>
  <si>
    <t>０８９（９７６）４３４３</t>
  </si>
  <si>
    <t>０８９（９７６）４３４８</t>
  </si>
  <si>
    <t>中田　婦美子</t>
  </si>
  <si>
    <t>０８９（９３３）３２９１</t>
  </si>
  <si>
    <t>０８９（９４７）６８１０</t>
  </si>
  <si>
    <t>小林　　実</t>
  </si>
  <si>
    <t>０８９３（２５）０５１１</t>
  </si>
  <si>
    <t>０８９３（２５）３００２</t>
  </si>
  <si>
    <t>近森　正久</t>
  </si>
  <si>
    <t>原田　稔久</t>
  </si>
  <si>
    <t>０８８（８６６）３１６６</t>
  </si>
  <si>
    <t>０８８（８６６）１４００</t>
  </si>
  <si>
    <t>福田　庸之助</t>
  </si>
  <si>
    <t>０９２（５４１）９７１０</t>
  </si>
  <si>
    <t>０９２（５４１）１５３６</t>
  </si>
  <si>
    <t>吉田　幸滋　</t>
  </si>
  <si>
    <t>富田　一大</t>
  </si>
  <si>
    <t>０９２（４３１）１４３４</t>
  </si>
  <si>
    <t>０９２（４７４）７７０２</t>
  </si>
  <si>
    <t>八尋　太郎</t>
  </si>
  <si>
    <t>檜垣　泰史</t>
  </si>
  <si>
    <t>０９２（６８１）０３３１</t>
  </si>
  <si>
    <t>０９２（６８１）０３０１</t>
  </si>
  <si>
    <t>増田　　仰</t>
  </si>
  <si>
    <t>０９３（６０２）２１００</t>
  </si>
  <si>
    <t>０９３（６９２）５６９０</t>
  </si>
  <si>
    <t>権堂　竹虎</t>
  </si>
  <si>
    <t>堀　　　修</t>
  </si>
  <si>
    <t>０９３（９２１）１３３１</t>
  </si>
  <si>
    <t>０９３（９２１）３６１０</t>
  </si>
  <si>
    <t>世耕　弘成</t>
  </si>
  <si>
    <t>篠木　守展</t>
  </si>
  <si>
    <t>０９４８（２２）２５９７</t>
  </si>
  <si>
    <t>０９４８（２８）１８１４</t>
  </si>
  <si>
    <t>０９４９（２２）０５３３</t>
  </si>
  <si>
    <t>０９４９（２２）０５３５</t>
  </si>
  <si>
    <t>岩本　初恵</t>
  </si>
  <si>
    <t>０９４４（７２）５２１６</t>
  </si>
  <si>
    <t>０９４４（７２）５２１８</t>
  </si>
  <si>
    <t>内田　信子</t>
  </si>
  <si>
    <t>０９５２（２４）８１９０</t>
  </si>
  <si>
    <t>０９５２（２４）８１９２</t>
  </si>
  <si>
    <t>鬼塚　謹吉</t>
  </si>
  <si>
    <t>前田　　功</t>
  </si>
  <si>
    <t>０９５（８２１）７３３５</t>
  </si>
  <si>
    <t>安部　直樹</t>
  </si>
  <si>
    <t>烏山　雅之</t>
  </si>
  <si>
    <t>０９５７（５３）１１１０</t>
  </si>
  <si>
    <t>０９５７（５３）１１０９</t>
  </si>
  <si>
    <t>竹下　　英　</t>
  </si>
  <si>
    <t>塩田　顕一郎</t>
  </si>
  <si>
    <t>０９６（３５４）２３３３</t>
  </si>
  <si>
    <t>０９６（３５６）６２７９</t>
  </si>
  <si>
    <t>桑本　隆則</t>
  </si>
  <si>
    <t>上妻　利博</t>
  </si>
  <si>
    <t>０９６８（７２）５１６１</t>
  </si>
  <si>
    <t>０９６８（７２）５１６３</t>
  </si>
  <si>
    <t>井手　秀孝</t>
  </si>
  <si>
    <t>０９６８（６３）０５４５</t>
  </si>
  <si>
    <t>０９６８（６４）１３６６</t>
  </si>
  <si>
    <t>竹原　英治</t>
  </si>
  <si>
    <t>竹下　恒範</t>
  </si>
  <si>
    <t>０９６８（４４）８１１１</t>
  </si>
  <si>
    <t>０９６８（４４）０７４７</t>
  </si>
  <si>
    <t>平松　大典</t>
  </si>
  <si>
    <t>平塚　正明</t>
  </si>
  <si>
    <t>０９７（５３５）０２０１</t>
  </si>
  <si>
    <t>０９７（５３３）２６６０</t>
  </si>
  <si>
    <t>二宮　滋夫</t>
  </si>
  <si>
    <t>岩武　茂代</t>
  </si>
  <si>
    <t>０９７７（２７）３３１１</t>
  </si>
  <si>
    <t>０９７７（２７）３３００</t>
  </si>
  <si>
    <t>溝部　　 仁</t>
  </si>
  <si>
    <t>佐藤　清信</t>
  </si>
  <si>
    <t>０９７７（６７）６９０８</t>
  </si>
  <si>
    <t>０９７７（６７）８２５５</t>
  </si>
  <si>
    <t>梅高　賢正</t>
  </si>
  <si>
    <t>０９７９（２２）０４１６</t>
  </si>
  <si>
    <t>０９７９（２２）３１２２</t>
  </si>
  <si>
    <t>草野　義輔</t>
  </si>
  <si>
    <t>魚形　幸助</t>
  </si>
  <si>
    <t>０９７３（２２）７４２０</t>
  </si>
  <si>
    <t>０９７３（２２）７１２９</t>
  </si>
  <si>
    <t>安東　義恭</t>
  </si>
  <si>
    <t>大村　昌弘</t>
  </si>
  <si>
    <t>０９８５（５２）２０２０</t>
  </si>
  <si>
    <t>０９８５（５２）７８８７</t>
  </si>
  <si>
    <t>藤原　昭悟</t>
  </si>
  <si>
    <t>久保田　一史</t>
  </si>
  <si>
    <t>０９８７（２３）１３１１</t>
  </si>
  <si>
    <t>０９８７（２３）１３１３</t>
  </si>
  <si>
    <t>０９８５（８６）１０２１</t>
  </si>
  <si>
    <t>０９８５（８６）１０２０</t>
  </si>
  <si>
    <t>牧野　みどり</t>
  </si>
  <si>
    <t>安藤　真二</t>
  </si>
  <si>
    <t xml:space="preserve">０９８２（３３）３４７２ </t>
  </si>
  <si>
    <t>０９８２（３２）２１５２</t>
  </si>
  <si>
    <t>橋口　義春</t>
  </si>
  <si>
    <t>三堂　德孝</t>
  </si>
  <si>
    <t xml:space="preserve">０９８６（５２）１０１０ </t>
  </si>
  <si>
    <t>０９８６（５２）１０１１</t>
  </si>
  <si>
    <t>神村　慎二　</t>
  </si>
  <si>
    <t>吉永　輝彦</t>
  </si>
  <si>
    <t>０９９６（３２）３２３２</t>
  </si>
  <si>
    <t>０９９６（３２）２９９０</t>
  </si>
  <si>
    <t>西　　 浩二</t>
  </si>
  <si>
    <t>中野　新ニ</t>
  </si>
  <si>
    <t>０９９３（５３）３６３３</t>
  </si>
  <si>
    <t>正村　幸雄</t>
  </si>
  <si>
    <t>迫田　良治</t>
  </si>
  <si>
    <t>０９９５（６３）３００２</t>
  </si>
  <si>
    <t>倉田　　 彰　</t>
  </si>
  <si>
    <t>宮原　義文</t>
  </si>
  <si>
    <t>０９９６（６２）０５００</t>
  </si>
  <si>
    <t>０９９６（６２）０１６０</t>
  </si>
  <si>
    <t>川島　英和</t>
  </si>
  <si>
    <t>井手元　隆一</t>
  </si>
  <si>
    <t>０９９（４７２）１３１８</t>
  </si>
  <si>
    <t>鳥取　</t>
    <rPh sb="0" eb="2">
      <t>トットリ</t>
    </rPh>
    <phoneticPr fontId="1"/>
  </si>
  <si>
    <t>★</t>
    <phoneticPr fontId="1"/>
  </si>
  <si>
    <t>〒527-0003 東近江市建部北町５２０－１</t>
    <rPh sb="10" eb="11">
      <t>ヒガシ</t>
    </rPh>
    <rPh sb="13" eb="14">
      <t>シ</t>
    </rPh>
    <rPh sb="14" eb="15">
      <t>タ</t>
    </rPh>
    <rPh sb="16" eb="18">
      <t>キタマチ</t>
    </rPh>
    <phoneticPr fontId="9"/>
  </si>
  <si>
    <t>←</t>
    <phoneticPr fontId="1"/>
  </si>
  <si>
    <t>入学定員</t>
    <rPh sb="0" eb="2">
      <t>ニュウガク</t>
    </rPh>
    <rPh sb="2" eb="4">
      <t>テイイン</t>
    </rPh>
    <phoneticPr fontId="1"/>
  </si>
  <si>
    <t>特に無し</t>
    <rPh sb="0" eb="1">
      <t>トク</t>
    </rPh>
    <rPh sb="2" eb="3">
      <t>ナシ</t>
    </rPh>
    <phoneticPr fontId="1"/>
  </si>
  <si>
    <t>准看</t>
    <rPh sb="0" eb="2">
      <t>ジュンカン</t>
    </rPh>
    <phoneticPr fontId="1"/>
  </si>
  <si>
    <t>日南学園（宮崎宮崎穎学館）</t>
    <rPh sb="0" eb="2">
      <t>ニチナン</t>
    </rPh>
    <rPh sb="2" eb="4">
      <t>ガクエン</t>
    </rPh>
    <rPh sb="5" eb="7">
      <t>ミヤザキ</t>
    </rPh>
    <phoneticPr fontId="1"/>
  </si>
  <si>
    <t>日南学園（宮崎穎学館）</t>
    <rPh sb="0" eb="2">
      <t>ニチナン</t>
    </rPh>
    <rPh sb="2" eb="4">
      <t>ガクエン</t>
    </rPh>
    <phoneticPr fontId="9"/>
  </si>
  <si>
    <t>学科は統一名称として、「５年一貫課程」・「准看護士課程」・「２年課程専攻科」として表記しています。</t>
    <rPh sb="0" eb="2">
      <t>ガッカ</t>
    </rPh>
    <rPh sb="3" eb="7">
      <t>トウイツメイショウ</t>
    </rPh>
    <rPh sb="13" eb="14">
      <t>ネン</t>
    </rPh>
    <rPh sb="14" eb="18">
      <t>イッカンカテイ</t>
    </rPh>
    <rPh sb="21" eb="22">
      <t>ジュン</t>
    </rPh>
    <rPh sb="22" eb="25">
      <t>カンゴシ</t>
    </rPh>
    <rPh sb="25" eb="27">
      <t>カテイ</t>
    </rPh>
    <rPh sb="31" eb="32">
      <t>ネン</t>
    </rPh>
    <rPh sb="32" eb="34">
      <t>カテイ</t>
    </rPh>
    <rPh sb="34" eb="37">
      <t>センコウカ</t>
    </rPh>
    <rPh sb="41" eb="43">
      <t>ヒョウキ</t>
    </rPh>
    <phoneticPr fontId="1"/>
  </si>
  <si>
    <t>←生徒数データは藍野高校のもの</t>
    <rPh sb="1" eb="4">
      <t>セイトスウ</t>
    </rPh>
    <rPh sb="8" eb="10">
      <t>アイノ</t>
    </rPh>
    <rPh sb="10" eb="12">
      <t>コウコウ</t>
    </rPh>
    <phoneticPr fontId="1"/>
  </si>
  <si>
    <t>都道府県名・学校法人名を選択し直してください</t>
    <rPh sb="0" eb="5">
      <t>トドウフケンメイ</t>
    </rPh>
    <rPh sb="6" eb="10">
      <t>ガッコウホウジン</t>
    </rPh>
    <rPh sb="10" eb="11">
      <t>メイ</t>
    </rPh>
    <rPh sb="12" eb="14">
      <t>センタク</t>
    </rPh>
    <rPh sb="15" eb="16">
      <t>ナオ</t>
    </rPh>
    <phoneticPr fontId="1"/>
  </si>
  <si>
    <t>●</t>
    <phoneticPr fontId="1"/>
  </si>
  <si>
    <t>◆</t>
    <phoneticPr fontId="1"/>
  </si>
  <si>
    <t>◇</t>
    <phoneticPr fontId="1"/>
  </si>
  <si>
    <t>☆</t>
    <phoneticPr fontId="1"/>
  </si>
  <si>
    <t>５年一貫のみ</t>
    <rPh sb="1" eb="2">
      <t>ネン</t>
    </rPh>
    <rPh sb="2" eb="4">
      <t>イッカン</t>
    </rPh>
    <phoneticPr fontId="1"/>
  </si>
  <si>
    <t>全課程あり</t>
    <rPh sb="0" eb="3">
      <t>ゼンカテイ</t>
    </rPh>
    <phoneticPr fontId="1"/>
  </si>
  <si>
    <t>准看のみ</t>
    <rPh sb="0" eb="2">
      <t>ジュンカン</t>
    </rPh>
    <phoneticPr fontId="1"/>
  </si>
  <si>
    <t>５年一貫+准看</t>
    <rPh sb="1" eb="2">
      <t>ネン</t>
    </rPh>
    <rPh sb="2" eb="4">
      <t>イッカン</t>
    </rPh>
    <rPh sb="5" eb="7">
      <t>ジュンカン</t>
    </rPh>
    <phoneticPr fontId="1"/>
  </si>
  <si>
    <t>新設</t>
    <rPh sb="0" eb="2">
      <t>シンセツ</t>
    </rPh>
    <phoneticPr fontId="1"/>
  </si>
  <si>
    <t>学校週５日制</t>
    <rPh sb="0" eb="2">
      <t>ガッコウ</t>
    </rPh>
    <rPh sb="2" eb="3">
      <t>シュウ</t>
    </rPh>
    <rPh sb="4" eb="5">
      <t>ニチ</t>
    </rPh>
    <rPh sb="5" eb="6">
      <t>セイ</t>
    </rPh>
    <phoneticPr fontId="1"/>
  </si>
  <si>
    <r>
      <t xml:space="preserve">月２回実施
</t>
    </r>
    <r>
      <rPr>
        <sz val="9"/>
        <color theme="1"/>
        <rFont val="ＭＳ Ｐゴシック"/>
        <family val="3"/>
        <charset val="128"/>
        <scheme val="minor"/>
      </rPr>
      <t>（月２回の週５日制）</t>
    </r>
    <rPh sb="0" eb="1">
      <t>ツキ</t>
    </rPh>
    <rPh sb="2" eb="3">
      <t>カイ</t>
    </rPh>
    <rPh sb="3" eb="5">
      <t>ジッシ</t>
    </rPh>
    <rPh sb="7" eb="8">
      <t>ツキ</t>
    </rPh>
    <rPh sb="9" eb="10">
      <t>カイ</t>
    </rPh>
    <rPh sb="11" eb="12">
      <t>シュウ</t>
    </rPh>
    <rPh sb="13" eb="15">
      <t>ニチセイ</t>
    </rPh>
    <phoneticPr fontId="1"/>
  </si>
  <si>
    <r>
      <t xml:space="preserve">月１回実施
</t>
    </r>
    <r>
      <rPr>
        <sz val="9"/>
        <color theme="1"/>
        <rFont val="ＭＳ Ｐゴシック"/>
        <family val="3"/>
        <charset val="128"/>
        <scheme val="minor"/>
      </rPr>
      <t>（月１回の週５日制）</t>
    </r>
    <rPh sb="0" eb="1">
      <t>ツキ</t>
    </rPh>
    <rPh sb="2" eb="3">
      <t>カイ</t>
    </rPh>
    <rPh sb="3" eb="5">
      <t>ジッシ</t>
    </rPh>
    <phoneticPr fontId="1"/>
  </si>
  <si>
    <t>全日制</t>
    <rPh sb="0" eb="3">
      <t>ゼンニチセイ</t>
    </rPh>
    <phoneticPr fontId="1"/>
  </si>
  <si>
    <t>定時制</t>
    <rPh sb="0" eb="3">
      <t>テイジセイ</t>
    </rPh>
    <phoneticPr fontId="1"/>
  </si>
  <si>
    <t>女子</t>
    <rPh sb="0" eb="2">
      <t>ジョシ</t>
    </rPh>
    <phoneticPr fontId="1"/>
  </si>
  <si>
    <t>共学</t>
    <rPh sb="0" eb="2">
      <t>キョウガク</t>
    </rPh>
    <phoneticPr fontId="1"/>
  </si>
  <si>
    <t>全ての該当欄に入力が完了されましたら、こちらに✔を入れてください。</t>
    <rPh sb="0" eb="1">
      <t>スベ</t>
    </rPh>
    <rPh sb="3" eb="6">
      <t>ガイトウラン</t>
    </rPh>
    <rPh sb="7" eb="9">
      <t>ニュウリョク</t>
    </rPh>
    <phoneticPr fontId="1"/>
  </si>
  <si>
    <r>
      <t xml:space="preserve">その他
</t>
    </r>
    <r>
      <rPr>
        <sz val="9"/>
        <color theme="1"/>
        <rFont val="ＭＳ Ｐゴシック"/>
        <family val="3"/>
        <charset val="128"/>
        <scheme val="minor"/>
      </rPr>
      <t>(不詳・死亡）</t>
    </r>
    <rPh sb="2" eb="3">
      <t>タ</t>
    </rPh>
    <rPh sb="5" eb="7">
      <t>フショウ</t>
    </rPh>
    <rPh sb="8" eb="10">
      <t>シボウ</t>
    </rPh>
    <phoneticPr fontId="1"/>
  </si>
  <si>
    <r>
      <t xml:space="preserve">合計
</t>
    </r>
    <r>
      <rPr>
        <sz val="10"/>
        <color theme="1"/>
        <rFont val="ＭＳ Ｐゴシック"/>
        <family val="3"/>
        <charset val="128"/>
        <scheme val="minor"/>
      </rPr>
      <t>（a＋b＋c＋d）</t>
    </r>
    <rPh sb="0" eb="2">
      <t>ゴウケイ</t>
    </rPh>
    <phoneticPr fontId="1"/>
  </si>
  <si>
    <r>
      <t xml:space="preserve">無業者c
</t>
    </r>
    <r>
      <rPr>
        <sz val="9"/>
        <color theme="1"/>
        <rFont val="ＭＳ Ｐゴシック"/>
        <family val="3"/>
        <charset val="128"/>
        <scheme val="minor"/>
      </rPr>
      <t>（家事手伝い等）</t>
    </r>
    <rPh sb="0" eb="1">
      <t>ム</t>
    </rPh>
    <rPh sb="1" eb="3">
      <t>ギョウシャ</t>
    </rPh>
    <rPh sb="6" eb="10">
      <t>カジテツダ</t>
    </rPh>
    <rPh sb="11" eb="12">
      <t>ナド</t>
    </rPh>
    <phoneticPr fontId="1"/>
  </si>
  <si>
    <r>
      <t xml:space="preserve">その他d
</t>
    </r>
    <r>
      <rPr>
        <sz val="9"/>
        <color theme="1"/>
        <rFont val="ＭＳ Ｐゴシック"/>
        <family val="3"/>
        <charset val="128"/>
        <scheme val="minor"/>
      </rPr>
      <t>（不詳・死亡）</t>
    </r>
    <rPh sb="2" eb="3">
      <t>タ</t>
    </rPh>
    <rPh sb="6" eb="8">
      <t>フショウ</t>
    </rPh>
    <rPh sb="9" eb="11">
      <t>シボウ</t>
    </rPh>
    <phoneticPr fontId="1"/>
  </si>
  <si>
    <r>
      <t xml:space="preserve">無業者c
</t>
    </r>
    <r>
      <rPr>
        <sz val="9"/>
        <color theme="1"/>
        <rFont val="ＭＳ Ｐゴシック"/>
        <family val="3"/>
        <charset val="128"/>
        <scheme val="minor"/>
      </rPr>
      <t>（家事手伝い等）</t>
    </r>
    <rPh sb="0" eb="1">
      <t>ム</t>
    </rPh>
    <rPh sb="1" eb="3">
      <t>ギョウシャ</t>
    </rPh>
    <rPh sb="6" eb="8">
      <t>カジ</t>
    </rPh>
    <rPh sb="8" eb="10">
      <t>テツダ</t>
    </rPh>
    <rPh sb="11" eb="12">
      <t>ナド</t>
    </rPh>
    <phoneticPr fontId="1"/>
  </si>
  <si>
    <t>全日制／定時制</t>
    <rPh sb="0" eb="1">
      <t>ゼン</t>
    </rPh>
    <rPh sb="1" eb="2">
      <t>ニチ</t>
    </rPh>
    <rPh sb="2" eb="3">
      <t>セイ</t>
    </rPh>
    <rPh sb="4" eb="7">
      <t>テイジセイ</t>
    </rPh>
    <phoneticPr fontId="1"/>
  </si>
  <si>
    <t>看護科女子／共学</t>
    <rPh sb="0" eb="3">
      <t>カンゴカ</t>
    </rPh>
    <rPh sb="3" eb="5">
      <t>ジョシ</t>
    </rPh>
    <rPh sb="6" eb="8">
      <t>キョウガク</t>
    </rPh>
    <phoneticPr fontId="1"/>
  </si>
  <si>
    <t>全ての該当欄に入力が完了されましたら、こちらに✔を入れてください。</t>
    <phoneticPr fontId="1"/>
  </si>
  <si>
    <r>
      <rPr>
        <b/>
        <sz val="11"/>
        <color rgb="FFFF0066"/>
        <rFont val="ＭＳ Ｐゴシック"/>
        <family val="3"/>
        <charset val="128"/>
        <scheme val="minor"/>
      </rPr>
      <t>②</t>
    </r>
    <r>
      <rPr>
        <sz val="11"/>
        <rFont val="ＭＳ Ｐゴシック"/>
        <family val="3"/>
        <charset val="128"/>
        <scheme val="minor"/>
      </rPr>
      <t>「施設設備費」は、</t>
    </r>
    <r>
      <rPr>
        <b/>
        <u/>
        <sz val="11"/>
        <rFont val="ＭＳ Ｐゴシック"/>
        <family val="3"/>
        <charset val="128"/>
        <scheme val="minor"/>
      </rPr>
      <t>施設・設備維持のための納付金</t>
    </r>
    <r>
      <rPr>
        <sz val="11"/>
        <rFont val="ＭＳ Ｐゴシック"/>
        <family val="3"/>
        <charset val="128"/>
        <scheme val="minor"/>
      </rPr>
      <t>で</t>
    </r>
    <r>
      <rPr>
        <b/>
        <sz val="11"/>
        <rFont val="ＭＳ Ｐゴシック"/>
        <family val="3"/>
        <charset val="128"/>
        <scheme val="minor"/>
      </rPr>
      <t>図書（館）費、プール維持費、冷暖房費等を含みます。</t>
    </r>
    <rPh sb="2" eb="4">
      <t>シセツ</t>
    </rPh>
    <rPh sb="4" eb="7">
      <t>セツビヒ</t>
    </rPh>
    <rPh sb="10" eb="12">
      <t>シセツ</t>
    </rPh>
    <rPh sb="13" eb="15">
      <t>セツビ</t>
    </rPh>
    <rPh sb="15" eb="17">
      <t>イジ</t>
    </rPh>
    <rPh sb="21" eb="24">
      <t>ノウフキン</t>
    </rPh>
    <rPh sb="25" eb="27">
      <t>トショ</t>
    </rPh>
    <rPh sb="28" eb="29">
      <t>カン</t>
    </rPh>
    <rPh sb="30" eb="31">
      <t>ヒ</t>
    </rPh>
    <rPh sb="35" eb="38">
      <t>イジヒ</t>
    </rPh>
    <rPh sb="39" eb="42">
      <t>レイダンボウ</t>
    </rPh>
    <rPh sb="42" eb="43">
      <t>ヒ</t>
    </rPh>
    <rPh sb="43" eb="44">
      <t>トウ</t>
    </rPh>
    <rPh sb="45" eb="46">
      <t>フク</t>
    </rPh>
    <phoneticPr fontId="1"/>
  </si>
  <si>
    <r>
      <rPr>
        <b/>
        <sz val="11"/>
        <color rgb="FFFF0066"/>
        <rFont val="ＭＳ Ｐゴシック"/>
        <family val="3"/>
        <charset val="128"/>
        <scheme val="minor"/>
      </rPr>
      <t>③</t>
    </r>
    <r>
      <rPr>
        <sz val="11"/>
        <rFont val="ＭＳ Ｐゴシック"/>
        <family val="3"/>
        <charset val="128"/>
        <scheme val="minor"/>
      </rPr>
      <t>「入学手続時以外納付金」は</t>
    </r>
    <r>
      <rPr>
        <b/>
        <sz val="11"/>
        <rFont val="ＭＳ Ｐゴシック"/>
        <family val="3"/>
        <charset val="128"/>
        <scheme val="minor"/>
      </rPr>
      <t>第１学年の金額</t>
    </r>
    <r>
      <rPr>
        <sz val="11"/>
        <rFont val="ＭＳ Ｐゴシック"/>
        <family val="3"/>
        <charset val="128"/>
        <scheme val="minor"/>
      </rPr>
      <t>を入力してください。</t>
    </r>
    <rPh sb="2" eb="4">
      <t>ニュウガク</t>
    </rPh>
    <rPh sb="4" eb="6">
      <t>テツヅ</t>
    </rPh>
    <rPh sb="6" eb="7">
      <t>ジ</t>
    </rPh>
    <rPh sb="7" eb="9">
      <t>イガイ</t>
    </rPh>
    <rPh sb="9" eb="12">
      <t>ノウフキン</t>
    </rPh>
    <rPh sb="14" eb="15">
      <t>ダイ</t>
    </rPh>
    <rPh sb="16" eb="18">
      <t>ガクネン</t>
    </rPh>
    <rPh sb="19" eb="21">
      <t>キンガク</t>
    </rPh>
    <rPh sb="22" eb="24">
      <t>ニュウリョク</t>
    </rPh>
    <phoneticPr fontId="1"/>
  </si>
  <si>
    <r>
      <rPr>
        <b/>
        <sz val="11"/>
        <color rgb="FFFF0066"/>
        <rFont val="ＭＳ Ｐゴシック"/>
        <family val="3"/>
        <charset val="128"/>
        <scheme val="minor"/>
      </rPr>
      <t>④</t>
    </r>
    <r>
      <rPr>
        <sz val="11"/>
        <rFont val="ＭＳ Ｐゴシック"/>
        <family val="3"/>
        <charset val="128"/>
        <scheme val="minor"/>
      </rPr>
      <t>「補助活動納付金」は、</t>
    </r>
    <r>
      <rPr>
        <b/>
        <sz val="11"/>
        <rFont val="ＭＳ Ｐゴシック"/>
        <family val="3"/>
        <charset val="128"/>
        <scheme val="minor"/>
      </rPr>
      <t>教育研究諸活動に付随する補助活動に係る納付金</t>
    </r>
    <r>
      <rPr>
        <sz val="11"/>
        <rFont val="ＭＳ Ｐゴシック"/>
        <family val="3"/>
        <charset val="128"/>
        <scheme val="minor"/>
      </rPr>
      <t>で、</t>
    </r>
    <r>
      <rPr>
        <b/>
        <sz val="11"/>
        <rFont val="ＭＳ Ｐゴシック"/>
        <family val="3"/>
        <charset val="128"/>
        <scheme val="minor"/>
      </rPr>
      <t>給食費、スクールバス維持費等の納付金</t>
    </r>
    <r>
      <rPr>
        <sz val="11"/>
        <rFont val="ＭＳ Ｐゴシック"/>
        <family val="3"/>
        <charset val="128"/>
        <scheme val="minor"/>
      </rPr>
      <t>です。</t>
    </r>
    <r>
      <rPr>
        <b/>
        <sz val="11"/>
        <rFont val="ＭＳ Ｐゴシック"/>
        <family val="3"/>
        <charset val="128"/>
        <scheme val="minor"/>
      </rPr>
      <t>（</t>
    </r>
    <r>
      <rPr>
        <b/>
        <u/>
        <sz val="11"/>
        <rFont val="ＭＳ Ｐゴシック"/>
        <family val="3"/>
        <charset val="128"/>
        <scheme val="minor"/>
      </rPr>
      <t>寄宿舎費は含みません。）</t>
    </r>
    <rPh sb="2" eb="4">
      <t>ホジョ</t>
    </rPh>
    <rPh sb="4" eb="6">
      <t>カツドウ</t>
    </rPh>
    <rPh sb="6" eb="9">
      <t>ノウフキン</t>
    </rPh>
    <rPh sb="12" eb="14">
      <t>キョウイク</t>
    </rPh>
    <rPh sb="14" eb="16">
      <t>ケンキュウ</t>
    </rPh>
    <rPh sb="16" eb="19">
      <t>ショカツドウ</t>
    </rPh>
    <rPh sb="20" eb="22">
      <t>フズイ</t>
    </rPh>
    <rPh sb="24" eb="26">
      <t>ホジョ</t>
    </rPh>
    <rPh sb="26" eb="28">
      <t>カツドウ</t>
    </rPh>
    <rPh sb="29" eb="30">
      <t>カカ</t>
    </rPh>
    <rPh sb="31" eb="34">
      <t>ノウフキン</t>
    </rPh>
    <rPh sb="36" eb="39">
      <t>キュウショクヒ</t>
    </rPh>
    <rPh sb="46" eb="49">
      <t>イジヒ</t>
    </rPh>
    <rPh sb="49" eb="50">
      <t>トウ</t>
    </rPh>
    <rPh sb="51" eb="54">
      <t>ノウフキン</t>
    </rPh>
    <rPh sb="58" eb="61">
      <t>キシュクシャ</t>
    </rPh>
    <rPh sb="61" eb="62">
      <t>ヒ</t>
    </rPh>
    <rPh sb="63" eb="64">
      <t>フク</t>
    </rPh>
    <phoneticPr fontId="1"/>
  </si>
  <si>
    <r>
      <rPr>
        <b/>
        <sz val="11"/>
        <color rgb="FFFF0066"/>
        <rFont val="ＭＳ Ｐゴシック"/>
        <family val="3"/>
        <charset val="128"/>
        <scheme val="minor"/>
      </rPr>
      <t>⑤</t>
    </r>
    <r>
      <rPr>
        <sz val="11"/>
        <rFont val="ＭＳ Ｐゴシック"/>
        <family val="3"/>
        <charset val="128"/>
        <scheme val="minor"/>
      </rPr>
      <t>「その他の納付金」は、</t>
    </r>
    <r>
      <rPr>
        <b/>
        <sz val="11"/>
        <rFont val="ＭＳ Ｐゴシック"/>
        <family val="3"/>
        <charset val="128"/>
        <scheme val="minor"/>
      </rPr>
      <t>修学旅行積立金、ＰＴＡ会費、各会入会費等、学校の預かり金的性格の納付金</t>
    </r>
    <r>
      <rPr>
        <sz val="11"/>
        <rFont val="ＭＳ Ｐゴシック"/>
        <family val="3"/>
        <charset val="128"/>
        <scheme val="minor"/>
      </rPr>
      <t>です。</t>
    </r>
    <rPh sb="4" eb="5">
      <t>タ</t>
    </rPh>
    <rPh sb="6" eb="9">
      <t>ノウフキン</t>
    </rPh>
    <rPh sb="12" eb="14">
      <t>シュウガク</t>
    </rPh>
    <rPh sb="14" eb="16">
      <t>リョコウ</t>
    </rPh>
    <rPh sb="16" eb="19">
      <t>ツミタテキン</t>
    </rPh>
    <rPh sb="23" eb="25">
      <t>カイヒ</t>
    </rPh>
    <rPh sb="26" eb="28">
      <t>カクカイ</t>
    </rPh>
    <rPh sb="28" eb="30">
      <t>ニュウカイ</t>
    </rPh>
    <rPh sb="30" eb="31">
      <t>ヒ</t>
    </rPh>
    <rPh sb="31" eb="32">
      <t>トウ</t>
    </rPh>
    <rPh sb="33" eb="35">
      <t>ガッコウ</t>
    </rPh>
    <rPh sb="36" eb="37">
      <t>アズ</t>
    </rPh>
    <rPh sb="39" eb="40">
      <t>キン</t>
    </rPh>
    <rPh sb="40" eb="41">
      <t>テキ</t>
    </rPh>
    <rPh sb="41" eb="43">
      <t>セイカク</t>
    </rPh>
    <rPh sb="44" eb="47">
      <t>ノウフキン</t>
    </rPh>
    <phoneticPr fontId="1"/>
  </si>
  <si>
    <r>
      <rPr>
        <b/>
        <sz val="11"/>
        <color rgb="FFFF0066"/>
        <rFont val="ＭＳ Ｐゴシック"/>
        <family val="3"/>
        <charset val="128"/>
        <scheme val="minor"/>
      </rPr>
      <t>⑥</t>
    </r>
    <r>
      <rPr>
        <sz val="11"/>
        <rFont val="ＭＳ Ｐゴシック"/>
        <family val="3"/>
        <charset val="128"/>
        <scheme val="minor"/>
      </rPr>
      <t>任意の寄付金は、</t>
    </r>
    <r>
      <rPr>
        <b/>
        <u/>
        <sz val="11"/>
        <rFont val="ＭＳ Ｐゴシック"/>
        <family val="3"/>
        <charset val="128"/>
        <scheme val="minor"/>
      </rPr>
      <t>従来の実態を勘案して、妥当な金額</t>
    </r>
    <r>
      <rPr>
        <sz val="11"/>
        <rFont val="ＭＳ Ｐゴシック"/>
        <family val="3"/>
        <charset val="128"/>
        <scheme val="minor"/>
      </rPr>
      <t>を入力してください。</t>
    </r>
    <r>
      <rPr>
        <b/>
        <u/>
        <sz val="11"/>
        <rFont val="ＭＳ Ｐゴシック"/>
        <family val="3"/>
        <charset val="128"/>
        <scheme val="minor"/>
      </rPr>
      <t>なお、学校債は記入しないでください。</t>
    </r>
    <rPh sb="1" eb="3">
      <t>ニンイ</t>
    </rPh>
    <rPh sb="4" eb="7">
      <t>キフキン</t>
    </rPh>
    <rPh sb="9" eb="11">
      <t>ジュウライ</t>
    </rPh>
    <rPh sb="12" eb="14">
      <t>ジッタイ</t>
    </rPh>
    <rPh sb="15" eb="17">
      <t>カンアン</t>
    </rPh>
    <rPh sb="20" eb="22">
      <t>ダトウ</t>
    </rPh>
    <rPh sb="23" eb="25">
      <t>キンガク</t>
    </rPh>
    <rPh sb="26" eb="28">
      <t>ニュウリョク</t>
    </rPh>
    <rPh sb="38" eb="40">
      <t>ガッコウ</t>
    </rPh>
    <rPh sb="40" eb="41">
      <t>サイ</t>
    </rPh>
    <rPh sb="42" eb="44">
      <t>キニュウ</t>
    </rPh>
    <phoneticPr fontId="1"/>
  </si>
  <si>
    <r>
      <rPr>
        <b/>
        <sz val="11"/>
        <color rgb="FFFF0066"/>
        <rFont val="ＭＳ Ｐゴシック"/>
        <family val="3"/>
        <charset val="128"/>
        <scheme val="minor"/>
      </rPr>
      <t>⑦</t>
    </r>
    <r>
      <rPr>
        <sz val="11"/>
        <rFont val="ＭＳ Ｐゴシック"/>
        <family val="3"/>
        <charset val="128"/>
        <scheme val="minor"/>
      </rPr>
      <t>２年課程専攻科には、</t>
    </r>
    <r>
      <rPr>
        <b/>
        <sz val="11"/>
        <rFont val="ＭＳ Ｐゴシック"/>
        <family val="3"/>
        <charset val="128"/>
        <scheme val="minor"/>
      </rPr>
      <t>貴校の本科出身生と他校出身生の納付金額</t>
    </r>
    <r>
      <rPr>
        <sz val="11"/>
        <rFont val="ＭＳ Ｐゴシック"/>
        <family val="3"/>
        <charset val="128"/>
        <scheme val="minor"/>
      </rPr>
      <t>を入力してください。</t>
    </r>
    <r>
      <rPr>
        <b/>
        <u/>
        <sz val="11"/>
        <rFont val="ＭＳ Ｐゴシック"/>
        <family val="3"/>
        <charset val="128"/>
        <scheme val="minor"/>
      </rPr>
      <t>同額の場合もそれぞれ入力してください。</t>
    </r>
    <rPh sb="2" eb="3">
      <t>ネン</t>
    </rPh>
    <rPh sb="3" eb="5">
      <t>カテイ</t>
    </rPh>
    <rPh sb="5" eb="8">
      <t>センコウカ</t>
    </rPh>
    <rPh sb="11" eb="13">
      <t>キコウ</t>
    </rPh>
    <rPh sb="14" eb="16">
      <t>ホンカ</t>
    </rPh>
    <rPh sb="16" eb="18">
      <t>シュッシン</t>
    </rPh>
    <rPh sb="18" eb="19">
      <t>セイ</t>
    </rPh>
    <rPh sb="20" eb="22">
      <t>タコウ</t>
    </rPh>
    <rPh sb="22" eb="24">
      <t>シュッシン</t>
    </rPh>
    <rPh sb="24" eb="25">
      <t>セイ</t>
    </rPh>
    <rPh sb="26" eb="29">
      <t>ノウフキン</t>
    </rPh>
    <rPh sb="29" eb="30">
      <t>ガク</t>
    </rPh>
    <rPh sb="31" eb="33">
      <t>ニュウリョク</t>
    </rPh>
    <rPh sb="40" eb="42">
      <t>ドウガク</t>
    </rPh>
    <rPh sb="43" eb="45">
      <t>バアイ</t>
    </rPh>
    <rPh sb="50" eb="52">
      <t>ニュウリョク</t>
    </rPh>
    <phoneticPr fontId="1"/>
  </si>
  <si>
    <r>
      <rPr>
        <b/>
        <sz val="11"/>
        <color rgb="FFFF0066"/>
        <rFont val="ＭＳ Ｐゴシック"/>
        <family val="3"/>
        <charset val="128"/>
        <scheme val="minor"/>
      </rPr>
      <t>⑧</t>
    </r>
    <r>
      <rPr>
        <sz val="11"/>
        <rFont val="ＭＳ Ｐゴシック"/>
        <family val="3"/>
        <charset val="128"/>
        <scheme val="minor"/>
      </rPr>
      <t>高校本科の授業料には、</t>
    </r>
    <r>
      <rPr>
        <b/>
        <u/>
        <sz val="11"/>
        <rFont val="ＭＳ Ｐゴシック"/>
        <family val="3"/>
        <charset val="128"/>
        <scheme val="minor"/>
      </rPr>
      <t>就学支援金等を差し引かない金額</t>
    </r>
    <r>
      <rPr>
        <sz val="11"/>
        <rFont val="ＭＳ Ｐゴシック"/>
        <family val="3"/>
        <charset val="128"/>
        <scheme val="minor"/>
      </rPr>
      <t>を入力してください。</t>
    </r>
    <rPh sb="1" eb="3">
      <t>コウコウ</t>
    </rPh>
    <rPh sb="3" eb="5">
      <t>ホンカ</t>
    </rPh>
    <rPh sb="6" eb="9">
      <t>ジュギョウリョウ</t>
    </rPh>
    <rPh sb="12" eb="14">
      <t>シュウガク</t>
    </rPh>
    <rPh sb="14" eb="17">
      <t>シエンキン</t>
    </rPh>
    <rPh sb="17" eb="18">
      <t>トウ</t>
    </rPh>
    <rPh sb="19" eb="20">
      <t>サ</t>
    </rPh>
    <rPh sb="21" eb="22">
      <t>ヒ</t>
    </rPh>
    <rPh sb="25" eb="27">
      <t>キンガク</t>
    </rPh>
    <rPh sb="28" eb="30">
      <t>ニュウリョク</t>
    </rPh>
    <phoneticPr fontId="1"/>
  </si>
  <si>
    <t>※生徒納付金は、学則に記載している年額を円単位でご記入ください。</t>
    <rPh sb="1" eb="3">
      <t>セイト</t>
    </rPh>
    <rPh sb="3" eb="6">
      <t>ノウフキン</t>
    </rPh>
    <rPh sb="8" eb="10">
      <t>ガクソク</t>
    </rPh>
    <rPh sb="11" eb="13">
      <t>キサイ</t>
    </rPh>
    <rPh sb="17" eb="19">
      <t>ネンガク</t>
    </rPh>
    <rPh sb="20" eb="21">
      <t>エン</t>
    </rPh>
    <rPh sb="21" eb="23">
      <t>タンイ</t>
    </rPh>
    <rPh sb="25" eb="27">
      <t>キニュウ</t>
    </rPh>
    <phoneticPr fontId="1"/>
  </si>
  <si>
    <r>
      <t xml:space="preserve">合計
</t>
    </r>
    <r>
      <rPr>
        <sz val="11"/>
        <color theme="1"/>
        <rFont val="ＭＳ Ｐゴシック"/>
        <family val="3"/>
        <charset val="128"/>
        <scheme val="minor"/>
      </rPr>
      <t>（a＋b＋c＋d）</t>
    </r>
    <rPh sb="0" eb="2">
      <t>ゴウケイ</t>
    </rPh>
    <phoneticPr fontId="1"/>
  </si>
  <si>
    <r>
      <t xml:space="preserve">欠席者のうち、新型コロナ感染症によるもの
</t>
    </r>
    <r>
      <rPr>
        <sz val="9"/>
        <color theme="1"/>
        <rFont val="ＭＳ Ｐ明朝"/>
        <family val="1"/>
        <charset val="128"/>
      </rPr>
      <t>（罹患者・濃厚接触者）</t>
    </r>
    <rPh sb="0" eb="3">
      <t>ケッセキシャ</t>
    </rPh>
    <rPh sb="7" eb="9">
      <t>シンガタ</t>
    </rPh>
    <rPh sb="12" eb="15">
      <t>カンセンショウ</t>
    </rPh>
    <rPh sb="22" eb="24">
      <t>リカン</t>
    </rPh>
    <rPh sb="24" eb="25">
      <t>シャ</t>
    </rPh>
    <rPh sb="26" eb="28">
      <t>ノウコウ</t>
    </rPh>
    <rPh sb="28" eb="30">
      <t>セッショク</t>
    </rPh>
    <rPh sb="30" eb="31">
      <t>シャ</t>
    </rPh>
    <phoneticPr fontId="1"/>
  </si>
  <si>
    <t>実施状況</t>
    <rPh sb="0" eb="4">
      <t>ジッシジョウキョウ</t>
    </rPh>
    <phoneticPr fontId="1"/>
  </si>
  <si>
    <t>（１）－②　「現在実施していない」または「その他」の理由</t>
    <rPh sb="7" eb="9">
      <t>ゲンザイ</t>
    </rPh>
    <rPh sb="9" eb="11">
      <t>ジッシ</t>
    </rPh>
    <rPh sb="23" eb="24">
      <t>タ</t>
    </rPh>
    <rPh sb="26" eb="28">
      <t>リユウ</t>
    </rPh>
    <phoneticPr fontId="1"/>
  </si>
  <si>
    <t>例年</t>
    <rPh sb="0" eb="2">
      <t>レイネン</t>
    </rPh>
    <phoneticPr fontId="1"/>
  </si>
  <si>
    <r>
      <t>准看+</t>
    </r>
    <r>
      <rPr>
        <b/>
        <sz val="11"/>
        <color theme="1"/>
        <rFont val="ＭＳ Ｐゴシック"/>
        <family val="3"/>
        <charset val="128"/>
        <scheme val="minor"/>
      </rPr>
      <t>専攻科</t>
    </r>
    <rPh sb="0" eb="2">
      <t>ジュンカン</t>
    </rPh>
    <rPh sb="3" eb="6">
      <t>センコウカ</t>
    </rPh>
    <phoneticPr fontId="1"/>
  </si>
  <si>
    <t>※ご回答不要です。次のページへお進みください。</t>
    <rPh sb="2" eb="4">
      <t>カイトウ</t>
    </rPh>
    <rPh sb="4" eb="6">
      <t>フヨウ</t>
    </rPh>
    <rPh sb="9" eb="10">
      <t>ツギ</t>
    </rPh>
    <rPh sb="16" eb="17">
      <t>スス</t>
    </rPh>
    <phoneticPr fontId="1"/>
  </si>
  <si>
    <t>１．生徒募集に関する取組</t>
    <rPh sb="2" eb="6">
      <t>セイトボシュウ</t>
    </rPh>
    <rPh sb="7" eb="8">
      <t>カン</t>
    </rPh>
    <rPh sb="10" eb="12">
      <t>トリクミ</t>
    </rPh>
    <phoneticPr fontId="1"/>
  </si>
  <si>
    <t>出前授業</t>
    <rPh sb="0" eb="2">
      <t>デマエ</t>
    </rPh>
    <rPh sb="2" eb="4">
      <t>ジュギョウ</t>
    </rPh>
    <phoneticPr fontId="1"/>
  </si>
  <si>
    <t>説明会</t>
    <rPh sb="0" eb="3">
      <t>セツメイカイ</t>
    </rPh>
    <phoneticPr fontId="1"/>
  </si>
  <si>
    <t>地域イベントへの参加</t>
    <rPh sb="0" eb="2">
      <t>チイキ</t>
    </rPh>
    <rPh sb="8" eb="10">
      <t>サンカ</t>
    </rPh>
    <phoneticPr fontId="1"/>
  </si>
  <si>
    <t>オープンスクール
（看護体験）</t>
    <rPh sb="10" eb="14">
      <t>カンゴタイケン</t>
    </rPh>
    <phoneticPr fontId="1"/>
  </si>
  <si>
    <t>回</t>
    <rPh sb="0" eb="1">
      <t>カイ</t>
    </rPh>
    <phoneticPr fontId="1"/>
  </si>
  <si>
    <t>取組</t>
    <rPh sb="0" eb="2">
      <t>トリクミ</t>
    </rPh>
    <phoneticPr fontId="1"/>
  </si>
  <si>
    <t>頻度</t>
    <rPh sb="0" eb="2">
      <t>ヒンド</t>
    </rPh>
    <phoneticPr fontId="1"/>
  </si>
  <si>
    <t>平成</t>
    <rPh sb="0" eb="2">
      <t>ヘイセイ</t>
    </rPh>
    <phoneticPr fontId="1"/>
  </si>
  <si>
    <t>令和</t>
    <rPh sb="0" eb="2">
      <t>レイワ</t>
    </rPh>
    <phoneticPr fontId="1"/>
  </si>
  <si>
    <t>グレー色のセルは入力不要項目です。</t>
    <rPh sb="3" eb="4">
      <t>イロ</t>
    </rPh>
    <rPh sb="8" eb="10">
      <t>ニュウリョク</t>
    </rPh>
    <rPh sb="10" eb="12">
      <t>フヨウ</t>
    </rPh>
    <rPh sb="12" eb="14">
      <t>コウモク</t>
    </rPh>
    <phoneticPr fontId="1"/>
  </si>
  <si>
    <t>黄色のセルは入力（選択）必須項目です。</t>
    <rPh sb="0" eb="2">
      <t>キイロ</t>
    </rPh>
    <rPh sb="6" eb="8">
      <t>ニュウリョク</t>
    </rPh>
    <rPh sb="9" eb="11">
      <t>センタク</t>
    </rPh>
    <rPh sb="12" eb="14">
      <t>ヒッス</t>
    </rPh>
    <rPh sb="14" eb="16">
      <t>コウモク</t>
    </rPh>
    <phoneticPr fontId="1"/>
  </si>
  <si>
    <t>※✔を入れていただくと、未入力の欄（非該当箇所の黄色セル）が一括で白色に変更されます。</t>
    <rPh sb="3" eb="4">
      <t>イ</t>
    </rPh>
    <rPh sb="12" eb="13">
      <t>ミ</t>
    </rPh>
    <rPh sb="13" eb="15">
      <t>ニュウリョク</t>
    </rPh>
    <rPh sb="16" eb="17">
      <t>ラン</t>
    </rPh>
    <rPh sb="18" eb="21">
      <t>ヒガイトウ</t>
    </rPh>
    <rPh sb="21" eb="23">
      <t>カショ</t>
    </rPh>
    <rPh sb="24" eb="26">
      <t>キイロ</t>
    </rPh>
    <rPh sb="30" eb="32">
      <t>イッカツ</t>
    </rPh>
    <rPh sb="33" eb="35">
      <t>シロイロ</t>
    </rPh>
    <rPh sb="36" eb="38">
      <t>ヘンコウ</t>
    </rPh>
    <phoneticPr fontId="1"/>
  </si>
  <si>
    <t>２．特別免許状の申請状況について</t>
    <rPh sb="2" eb="4">
      <t>トクベツ</t>
    </rPh>
    <rPh sb="4" eb="7">
      <t>メンキョジョウ</t>
    </rPh>
    <rPh sb="8" eb="10">
      <t>シンセイ</t>
    </rPh>
    <rPh sb="10" eb="12">
      <t>ジョウキョウ</t>
    </rPh>
    <phoneticPr fontId="1"/>
  </si>
  <si>
    <t>校</t>
    <rPh sb="0" eb="1">
      <t>コウ</t>
    </rPh>
    <phoneticPr fontId="1"/>
  </si>
  <si>
    <t>２．戴帽式の実施について</t>
    <rPh sb="2" eb="5">
      <t>タイボウシキ</t>
    </rPh>
    <rPh sb="6" eb="8">
      <t>ジッシ</t>
    </rPh>
    <phoneticPr fontId="1"/>
  </si>
  <si>
    <t>※こちらのページはご回答不要です。次のページへお進みください。</t>
    <rPh sb="10" eb="12">
      <t>カイトウ</t>
    </rPh>
    <rPh sb="12" eb="14">
      <t>フヨウ</t>
    </rPh>
    <rPh sb="17" eb="18">
      <t>ツギ</t>
    </rPh>
    <rPh sb="24" eb="25">
      <t>スス</t>
    </rPh>
    <phoneticPr fontId="1"/>
  </si>
  <si>
    <t>※※セルの移動・結合はされないようご注意ください※※</t>
    <rPh sb="5" eb="7">
      <t>イドウ</t>
    </rPh>
    <rPh sb="8" eb="10">
      <t>ケツゴウ</t>
    </rPh>
    <rPh sb="18" eb="20">
      <t>チュウイ</t>
    </rPh>
    <phoneticPr fontId="1"/>
  </si>
  <si>
    <t>佐賀女子短期大学付属佐賀女子高等学校</t>
    <phoneticPr fontId="1"/>
  </si>
  <si>
    <r>
      <t>各ページの入力が完了されましたら、</t>
    </r>
    <r>
      <rPr>
        <sz val="12"/>
        <color rgb="FFFF0066"/>
        <rFont val="ＭＳ Ｐゴシック"/>
        <family val="3"/>
        <charset val="128"/>
        <scheme val="minor"/>
      </rPr>
      <t>未入力箇所が無いかご確認の上、各ページ右上にあるチェックボックスに</t>
    </r>
    <r>
      <rPr>
        <sz val="12"/>
        <rFont val="ＭＳ Ｐゴシック"/>
        <family val="3"/>
        <charset val="128"/>
        <scheme val="minor"/>
      </rPr>
      <t>✔</t>
    </r>
    <r>
      <rPr>
        <sz val="12"/>
        <color rgb="FFFF0066"/>
        <rFont val="ＭＳ Ｐゴシック"/>
        <family val="3"/>
        <charset val="128"/>
        <scheme val="minor"/>
      </rPr>
      <t>（入力完了）を入れてください。</t>
    </r>
    <rPh sb="0" eb="1">
      <t>カク</t>
    </rPh>
    <rPh sb="5" eb="7">
      <t>ニュウリョク</t>
    </rPh>
    <rPh sb="8" eb="10">
      <t>カンリョウ</t>
    </rPh>
    <rPh sb="17" eb="22">
      <t>ミニュウリョクカショ</t>
    </rPh>
    <rPh sb="23" eb="24">
      <t>ナ</t>
    </rPh>
    <rPh sb="27" eb="29">
      <t>カクニン</t>
    </rPh>
    <rPh sb="30" eb="31">
      <t>ウエ</t>
    </rPh>
    <rPh sb="32" eb="33">
      <t>カク</t>
    </rPh>
    <rPh sb="36" eb="38">
      <t>ミギウエ</t>
    </rPh>
    <rPh sb="52" eb="54">
      <t>ニュウリョク</t>
    </rPh>
    <rPh sb="54" eb="56">
      <t>カンリョウ</t>
    </rPh>
    <rPh sb="58" eb="59">
      <t>イ</t>
    </rPh>
    <phoneticPr fontId="1"/>
  </si>
  <si>
    <r>
      <t xml:space="preserve">Ａ．入学手続時
納付金
</t>
    </r>
    <r>
      <rPr>
        <b/>
        <sz val="11"/>
        <color rgb="FFFF0066"/>
        <rFont val="ＭＳ Ｐゴシック"/>
        <family val="3"/>
        <charset val="128"/>
        <scheme val="minor"/>
      </rPr>
      <t>年額（＝月額×１２）</t>
    </r>
    <rPh sb="2" eb="4">
      <t>ニュウガク</t>
    </rPh>
    <rPh sb="4" eb="6">
      <t>テツヅ</t>
    </rPh>
    <rPh sb="6" eb="7">
      <t>ジ</t>
    </rPh>
    <rPh sb="8" eb="11">
      <t>ノウフキン</t>
    </rPh>
    <rPh sb="12" eb="14">
      <t>ネンガク</t>
    </rPh>
    <rPh sb="16" eb="18">
      <t>ゲツガク</t>
    </rPh>
    <phoneticPr fontId="9"/>
  </si>
  <si>
    <r>
      <t xml:space="preserve">Ｂ．入学手続時以外
納付金
</t>
    </r>
    <r>
      <rPr>
        <b/>
        <sz val="11"/>
        <color rgb="FFFF0066"/>
        <rFont val="ＭＳ Ｐゴシック"/>
        <family val="3"/>
        <charset val="128"/>
        <scheme val="minor"/>
      </rPr>
      <t>年額（＝月額×１２）</t>
    </r>
    <rPh sb="2" eb="4">
      <t>ニュウガク</t>
    </rPh>
    <rPh sb="4" eb="6">
      <t>テツヅキ</t>
    </rPh>
    <rPh sb="6" eb="7">
      <t>ジ</t>
    </rPh>
    <rPh sb="7" eb="9">
      <t>イガイ</t>
    </rPh>
    <rPh sb="10" eb="13">
      <t>ノウフキン</t>
    </rPh>
    <phoneticPr fontId="9"/>
  </si>
  <si>
    <t>特別免許状交付でご苦労されている点</t>
    <rPh sb="0" eb="2">
      <t>トクベツ</t>
    </rPh>
    <rPh sb="2" eb="5">
      <t>メンキョジョウ</t>
    </rPh>
    <rPh sb="5" eb="7">
      <t>コウフ</t>
    </rPh>
    <rPh sb="9" eb="11">
      <t>クロウ</t>
    </rPh>
    <rPh sb="16" eb="17">
      <t>テン</t>
    </rPh>
    <phoneticPr fontId="1"/>
  </si>
  <si>
    <t>課程別　看護専門教科教員数</t>
    <phoneticPr fontId="1"/>
  </si>
  <si>
    <t>Ⅴ．実習に関する状況</t>
    <rPh sb="2" eb="4">
      <t>ジッシュウ</t>
    </rPh>
    <rPh sb="5" eb="6">
      <t>カン</t>
    </rPh>
    <rPh sb="8" eb="10">
      <t>ジョウキョウ</t>
    </rPh>
    <phoneticPr fontId="1"/>
  </si>
  <si>
    <t>Ⅵ．看護科の運営について</t>
    <rPh sb="2" eb="5">
      <t>カンゴカ</t>
    </rPh>
    <rPh sb="6" eb="8">
      <t>ウンエイ</t>
    </rPh>
    <phoneticPr fontId="1"/>
  </si>
  <si>
    <r>
      <rPr>
        <b/>
        <sz val="11"/>
        <color rgb="FFFF0066"/>
        <rFont val="ＭＳ Ｐゴシック"/>
        <family val="3"/>
        <charset val="128"/>
        <scheme val="minor"/>
      </rPr>
      <t>①</t>
    </r>
    <r>
      <rPr>
        <b/>
        <sz val="11"/>
        <rFont val="ＭＳ Ｐゴシック"/>
        <family val="3"/>
        <charset val="128"/>
        <scheme val="minor"/>
      </rPr>
      <t>専願と併願で金額が異なる場合は、併願の金額を入力してください。</t>
    </r>
    <r>
      <rPr>
        <sz val="11"/>
        <rFont val="ＭＳ Ｐゴシック"/>
        <family val="3"/>
        <charset val="128"/>
        <scheme val="minor"/>
      </rPr>
      <t>（５年一貫課程の４年（専攻科１年）への進級も名称は入学と統一しています。）</t>
    </r>
    <rPh sb="23" eb="25">
      <t>ニュウリョク</t>
    </rPh>
    <rPh sb="34" eb="35">
      <t>ネン</t>
    </rPh>
    <rPh sb="35" eb="37">
      <t>イッカン</t>
    </rPh>
    <rPh sb="37" eb="39">
      <t>カテイ</t>
    </rPh>
    <rPh sb="41" eb="42">
      <t>ネン</t>
    </rPh>
    <rPh sb="43" eb="46">
      <t>センコウカ</t>
    </rPh>
    <rPh sb="47" eb="48">
      <t>ネン</t>
    </rPh>
    <rPh sb="51" eb="53">
      <t>シンキュウ</t>
    </rPh>
    <rPh sb="54" eb="56">
      <t>メイショウ</t>
    </rPh>
    <rPh sb="57" eb="59">
      <t>ニュウガク</t>
    </rPh>
    <rPh sb="60" eb="62">
      <t>トウイツ</t>
    </rPh>
    <phoneticPr fontId="1"/>
  </si>
  <si>
    <t>実施</t>
    <rPh sb="0" eb="2">
      <t>ジッシ</t>
    </rPh>
    <phoneticPr fontId="1"/>
  </si>
  <si>
    <t xml:space="preserve">
</t>
    <phoneticPr fontId="1"/>
  </si>
  <si>
    <t>　 自動で年間の生徒1人当たりの額が計算されます。</t>
    <rPh sb="2" eb="4">
      <t>ジドウ</t>
    </rPh>
    <rPh sb="5" eb="7">
      <t>ネンカン</t>
    </rPh>
    <rPh sb="8" eb="10">
      <t>セイト</t>
    </rPh>
    <rPh sb="10" eb="12">
      <t>ヒトリ</t>
    </rPh>
    <rPh sb="12" eb="13">
      <t>ア</t>
    </rPh>
    <rPh sb="16" eb="17">
      <t>ガク</t>
    </rPh>
    <rPh sb="18" eb="20">
      <t>ケイサン</t>
    </rPh>
    <phoneticPr fontId="1"/>
  </si>
  <si>
    <r>
      <t>※実習委託費が全くかかっていない場合は、</t>
    </r>
    <r>
      <rPr>
        <b/>
        <sz val="11"/>
        <color rgb="FFFF0066"/>
        <rFont val="ＭＳ Ｐゴシック"/>
        <family val="3"/>
        <charset val="128"/>
        <scheme val="minor"/>
      </rPr>
      <t>「０円」</t>
    </r>
    <r>
      <rPr>
        <b/>
        <sz val="11"/>
        <color theme="1"/>
        <rFont val="ＭＳ Ｐゴシック"/>
        <family val="3"/>
        <charset val="128"/>
        <scheme val="minor"/>
      </rPr>
      <t xml:space="preserve">とご記入ください。 </t>
    </r>
    <phoneticPr fontId="1"/>
  </si>
  <si>
    <t>訂正欄</t>
    <rPh sb="0" eb="3">
      <t>テイセイラン</t>
    </rPh>
    <phoneticPr fontId="1"/>
  </si>
  <si>
    <t>実施している取組にプルダウンから〇を選択し、その回数（校数）を入力してください。下記にない取組がある場合には「その他」に入力してください。</t>
    <rPh sb="0" eb="2">
      <t>ジッシ</t>
    </rPh>
    <rPh sb="6" eb="8">
      <t>トリクミ</t>
    </rPh>
    <rPh sb="18" eb="20">
      <t>センタク</t>
    </rPh>
    <rPh sb="24" eb="26">
      <t>カイスウ</t>
    </rPh>
    <rPh sb="27" eb="29">
      <t>コウスウ</t>
    </rPh>
    <rPh sb="31" eb="33">
      <t>ニュウリョク</t>
    </rPh>
    <rPh sb="40" eb="42">
      <t>カキ</t>
    </rPh>
    <rPh sb="45" eb="47">
      <t>トリクミ</t>
    </rPh>
    <rPh sb="50" eb="52">
      <t>バアイ</t>
    </rPh>
    <rPh sb="57" eb="58">
      <t>タ</t>
    </rPh>
    <rPh sb="60" eb="62">
      <t>ニュウリョク</t>
    </rPh>
    <phoneticPr fontId="1"/>
  </si>
  <si>
    <t>全ての該当欄に入力が完了されましたら、
こちらに✔を入れてください。</t>
    <rPh sb="0" eb="1">
      <t>スベ</t>
    </rPh>
    <rPh sb="3" eb="6">
      <t>ガイトウラン</t>
    </rPh>
    <rPh sb="7" eb="9">
      <t>ニュウリョク</t>
    </rPh>
    <phoneticPr fontId="1"/>
  </si>
  <si>
    <t>全ての該当欄に入力が完了されましたら、
こちらに✔を入れてください。</t>
    <phoneticPr fontId="1"/>
  </si>
  <si>
    <t>Ⅰ</t>
    <phoneticPr fontId="1"/>
  </si>
  <si>
    <t>Ⅱ</t>
    <phoneticPr fontId="1"/>
  </si>
  <si>
    <t>Ⅲ</t>
    <phoneticPr fontId="1"/>
  </si>
  <si>
    <t>Ⅳ</t>
    <phoneticPr fontId="1"/>
  </si>
  <si>
    <t>講師の人件費</t>
    <rPh sb="0" eb="2">
      <t>コウシ</t>
    </rPh>
    <rPh sb="3" eb="6">
      <t>ジンケンヒ</t>
    </rPh>
    <phoneticPr fontId="1"/>
  </si>
  <si>
    <t>Ⅴ</t>
    <phoneticPr fontId="1"/>
  </si>
  <si>
    <t>実習に関する状況</t>
    <rPh sb="0" eb="2">
      <t>ジッシュウ</t>
    </rPh>
    <rPh sb="3" eb="4">
      <t>カン</t>
    </rPh>
    <rPh sb="6" eb="8">
      <t>ジョウキョウ</t>
    </rPh>
    <phoneticPr fontId="1"/>
  </si>
  <si>
    <t>Ⅵ</t>
    <phoneticPr fontId="1"/>
  </si>
  <si>
    <t>看護科の運営について</t>
    <rPh sb="0" eb="3">
      <t>カンゴカ</t>
    </rPh>
    <rPh sb="4" eb="6">
      <t>ウンエイ</t>
    </rPh>
    <phoneticPr fontId="1"/>
  </si>
  <si>
    <t>看護師国家試験の受験状況および合格率</t>
    <rPh sb="0" eb="3">
      <t>カンゴシ</t>
    </rPh>
    <rPh sb="3" eb="5">
      <t>コッカ</t>
    </rPh>
    <rPh sb="5" eb="7">
      <t>シケン</t>
    </rPh>
    <rPh sb="8" eb="10">
      <t>ジュケン</t>
    </rPh>
    <rPh sb="10" eb="12">
      <t>ジョウキョウ</t>
    </rPh>
    <rPh sb="15" eb="18">
      <t>ゴウカクリツ</t>
    </rPh>
    <phoneticPr fontId="1"/>
  </si>
  <si>
    <t>目次</t>
    <rPh sb="0" eb="2">
      <t>モクジ</t>
    </rPh>
    <phoneticPr fontId="1"/>
  </si>
  <si>
    <t>　２．特別免許状の申請状況について</t>
    <rPh sb="3" eb="5">
      <t>トクベツ</t>
    </rPh>
    <rPh sb="5" eb="8">
      <t>メンキョジョウ</t>
    </rPh>
    <rPh sb="9" eb="11">
      <t>シンセイ</t>
    </rPh>
    <rPh sb="11" eb="13">
      <t>ジョウキョウ</t>
    </rPh>
    <phoneticPr fontId="1"/>
  </si>
  <si>
    <t>　１．生徒募集に関する取組</t>
    <rPh sb="3" eb="7">
      <t>セイトボシュウ</t>
    </rPh>
    <rPh sb="8" eb="9">
      <t>カン</t>
    </rPh>
    <rPh sb="11" eb="13">
      <t>トリクミ</t>
    </rPh>
    <phoneticPr fontId="1"/>
  </si>
  <si>
    <t>　２．戴帽式の実施について</t>
    <rPh sb="3" eb="6">
      <t>タイボウシキ</t>
    </rPh>
    <rPh sb="7" eb="9">
      <t>ジッシ</t>
    </rPh>
    <phoneticPr fontId="1"/>
  </si>
  <si>
    <t>　５年一貫、准看、専攻科</t>
    <rPh sb="2" eb="3">
      <t>ネン</t>
    </rPh>
    <rPh sb="3" eb="5">
      <t>イッカン</t>
    </rPh>
    <rPh sb="6" eb="8">
      <t>ジュンカン</t>
    </rPh>
    <rPh sb="9" eb="12">
      <t>センコウカ</t>
    </rPh>
    <phoneticPr fontId="1"/>
  </si>
  <si>
    <t>p1～2</t>
    <phoneticPr fontId="1"/>
  </si>
  <si>
    <t>p3</t>
    <phoneticPr fontId="1"/>
  </si>
  <si>
    <t>p4</t>
    <phoneticPr fontId="1"/>
  </si>
  <si>
    <t>p5</t>
    <phoneticPr fontId="1"/>
  </si>
  <si>
    <t>p6</t>
    <phoneticPr fontId="1"/>
  </si>
  <si>
    <t>p7</t>
    <phoneticPr fontId="1"/>
  </si>
  <si>
    <r>
      <t>※</t>
    </r>
    <r>
      <rPr>
        <b/>
        <sz val="11"/>
        <color rgb="FFFF0066"/>
        <rFont val="ＭＳ Ｐゴシック"/>
        <family val="3"/>
        <charset val="128"/>
        <scheme val="minor"/>
      </rPr>
      <t>黄色セルの「年間の総額」および「実習に参加した年間の生徒数」</t>
    </r>
    <r>
      <rPr>
        <b/>
        <sz val="11"/>
        <color theme="1"/>
        <rFont val="ＭＳ Ｐゴシック"/>
        <family val="3"/>
        <charset val="128"/>
        <scheme val="minor"/>
      </rPr>
      <t>を入力していただくと、</t>
    </r>
    <rPh sb="1" eb="3">
      <t>キイロ</t>
    </rPh>
    <rPh sb="7" eb="9">
      <t>ネンカン</t>
    </rPh>
    <rPh sb="10" eb="12">
      <t>ソウガク</t>
    </rPh>
    <rPh sb="17" eb="19">
      <t>ジッシュウ</t>
    </rPh>
    <rPh sb="20" eb="22">
      <t>サンカ</t>
    </rPh>
    <rPh sb="24" eb="26">
      <t>ネンカン</t>
    </rPh>
    <rPh sb="27" eb="30">
      <t>セイトスウ</t>
    </rPh>
    <rPh sb="32" eb="34">
      <t>ニュウリョク</t>
    </rPh>
    <phoneticPr fontId="1"/>
  </si>
  <si>
    <t>佐賀女子短期大学付属佐賀女子高等学校</t>
    <rPh sb="0" eb="2">
      <t>サガ</t>
    </rPh>
    <rPh sb="2" eb="4">
      <t>ジョシ</t>
    </rPh>
    <rPh sb="4" eb="6">
      <t>タンキ</t>
    </rPh>
    <rPh sb="6" eb="8">
      <t>ダイガク</t>
    </rPh>
    <rPh sb="8" eb="10">
      <t>フゾク</t>
    </rPh>
    <phoneticPr fontId="9"/>
  </si>
  <si>
    <t>学校内での免許申請基準（例：臨床経験5年以上の教職員を申請等）</t>
    <rPh sb="0" eb="2">
      <t>ガッコウ</t>
    </rPh>
    <rPh sb="2" eb="3">
      <t>ウチ</t>
    </rPh>
    <rPh sb="5" eb="7">
      <t>メンキョ</t>
    </rPh>
    <rPh sb="7" eb="9">
      <t>シンセイ</t>
    </rPh>
    <rPh sb="9" eb="11">
      <t>キジュン</t>
    </rPh>
    <rPh sb="12" eb="13">
      <t>レイ</t>
    </rPh>
    <rPh sb="14" eb="16">
      <t>リンショウ</t>
    </rPh>
    <rPh sb="16" eb="18">
      <t>ケイケン</t>
    </rPh>
    <rPh sb="19" eb="20">
      <t>ネン</t>
    </rPh>
    <rPh sb="20" eb="22">
      <t>イジョウ</t>
    </rPh>
    <rPh sb="23" eb="26">
      <t>キョウショクイン</t>
    </rPh>
    <rPh sb="27" eb="29">
      <t>シンセイ</t>
    </rPh>
    <rPh sb="29" eb="30">
      <t>ナド</t>
    </rPh>
    <phoneticPr fontId="1"/>
  </si>
  <si>
    <t>年間の総額
（円）</t>
    <rPh sb="0" eb="2">
      <t>ネンカン</t>
    </rPh>
    <rPh sb="3" eb="5">
      <t>ソウガク</t>
    </rPh>
    <rPh sb="7" eb="8">
      <t>エン</t>
    </rPh>
    <phoneticPr fontId="1"/>
  </si>
  <si>
    <t>実習に参加した
年間の生徒数
（人）</t>
    <rPh sb="0" eb="2">
      <t>ジッシュウ</t>
    </rPh>
    <rPh sb="3" eb="5">
      <t>サンカ</t>
    </rPh>
    <rPh sb="8" eb="10">
      <t>ネンカン</t>
    </rPh>
    <rPh sb="11" eb="14">
      <t>セイトスウ</t>
    </rPh>
    <rPh sb="16" eb="17">
      <t>ヒト</t>
    </rPh>
    <phoneticPr fontId="1"/>
  </si>
  <si>
    <t>年間の生徒１人
当たりの額
（円）</t>
    <rPh sb="0" eb="2">
      <t>ネンカン</t>
    </rPh>
    <rPh sb="3" eb="5">
      <t>セイト</t>
    </rPh>
    <rPh sb="5" eb="7">
      <t>ヒトリ</t>
    </rPh>
    <rPh sb="8" eb="9">
      <t>ア</t>
    </rPh>
    <rPh sb="12" eb="13">
      <t>ガク</t>
    </rPh>
    <rPh sb="15" eb="16">
      <t>エン</t>
    </rPh>
    <phoneticPr fontId="1"/>
  </si>
  <si>
    <t>【注意】</t>
    <rPh sb="1" eb="3">
      <t>チュウイ</t>
    </rPh>
    <phoneticPr fontId="1"/>
  </si>
  <si>
    <t>→</t>
    <phoneticPr fontId="1"/>
  </si>
  <si>
    <t>万が一、上記に表示された学校情報が誤っている場合には、
右の訂正欄にて正しい情報を入力してください。</t>
    <rPh sb="7" eb="9">
      <t>ヒョウジ</t>
    </rPh>
    <phoneticPr fontId="1"/>
  </si>
  <si>
    <r>
      <t>※</t>
    </r>
    <r>
      <rPr>
        <sz val="11"/>
        <color theme="6" tint="-0.499984740745262"/>
        <rFont val="ＭＳ Ｐゴシック"/>
        <family val="3"/>
        <charset val="128"/>
        <scheme val="minor"/>
      </rPr>
      <t>（　）内には</t>
    </r>
    <r>
      <rPr>
        <b/>
        <sz val="11"/>
        <color rgb="FFFF0066"/>
        <rFont val="ＭＳ Ｐゴシック"/>
        <family val="3"/>
        <charset val="128"/>
        <scheme val="minor"/>
      </rPr>
      <t>看護系以外に進んだ生徒の数</t>
    </r>
    <r>
      <rPr>
        <sz val="11"/>
        <color theme="6" tint="-0.499984740745262"/>
        <rFont val="ＭＳ Ｐゴシック"/>
        <family val="3"/>
        <charset val="128"/>
        <scheme val="minor"/>
      </rPr>
      <t>を内数として入力してください。</t>
    </r>
    <rPh sb="4" eb="5">
      <t>ナイ</t>
    </rPh>
    <rPh sb="7" eb="9">
      <t>カンゴ</t>
    </rPh>
    <rPh sb="9" eb="10">
      <t>ケイ</t>
    </rPh>
    <rPh sb="10" eb="12">
      <t>イガイ</t>
    </rPh>
    <rPh sb="13" eb="14">
      <t>スス</t>
    </rPh>
    <rPh sb="16" eb="18">
      <t>セイト</t>
    </rPh>
    <rPh sb="19" eb="20">
      <t>カズ</t>
    </rPh>
    <rPh sb="21" eb="22">
      <t>ナイ</t>
    </rPh>
    <rPh sb="22" eb="23">
      <t>スウ</t>
    </rPh>
    <rPh sb="26" eb="28">
      <t>ニュウリョク</t>
    </rPh>
    <phoneticPr fontId="1"/>
  </si>
  <si>
    <r>
      <t>※</t>
    </r>
    <r>
      <rPr>
        <sz val="11"/>
        <color theme="6" tint="-0.499984740745262"/>
        <rFont val="ＭＳ Ｐゴシック"/>
        <family val="3"/>
        <charset val="128"/>
        <scheme val="minor"/>
      </rPr>
      <t>（　）内には</t>
    </r>
    <r>
      <rPr>
        <b/>
        <sz val="11"/>
        <color rgb="FFFF0066"/>
        <rFont val="ＭＳ Ｐゴシック"/>
        <family val="3"/>
        <charset val="128"/>
        <scheme val="minor"/>
      </rPr>
      <t>看護系以外に進んだ生徒の数</t>
    </r>
    <r>
      <rPr>
        <sz val="11"/>
        <color theme="6" tint="-0.499984740745262"/>
        <rFont val="ＭＳ Ｐゴシック"/>
        <family val="3"/>
        <charset val="128"/>
        <scheme val="minor"/>
      </rPr>
      <t>を内数としてご記入ください。</t>
    </r>
    <rPh sb="4" eb="5">
      <t>ナイ</t>
    </rPh>
    <rPh sb="7" eb="9">
      <t>カンゴ</t>
    </rPh>
    <rPh sb="9" eb="10">
      <t>ケイ</t>
    </rPh>
    <rPh sb="10" eb="12">
      <t>イガイ</t>
    </rPh>
    <rPh sb="13" eb="14">
      <t>スス</t>
    </rPh>
    <rPh sb="16" eb="18">
      <t>セイト</t>
    </rPh>
    <rPh sb="19" eb="20">
      <t>カズ</t>
    </rPh>
    <rPh sb="21" eb="22">
      <t>ナイ</t>
    </rPh>
    <rPh sb="22" eb="23">
      <t>スウ</t>
    </rPh>
    <rPh sb="27" eb="29">
      <t>キニュウ</t>
    </rPh>
    <phoneticPr fontId="1"/>
  </si>
  <si>
    <r>
      <t xml:space="preserve">区　　　分
</t>
    </r>
    <r>
      <rPr>
        <sz val="11.5"/>
        <color rgb="FFFF0066"/>
        <rFont val="ＭＳ Ｐゴシック"/>
        <family val="3"/>
        <charset val="128"/>
        <scheme val="minor"/>
      </rPr>
      <t xml:space="preserve">区分名が無いときは
①以降に入力してください。
</t>
    </r>
    <r>
      <rPr>
        <b/>
        <sz val="11.5"/>
        <color rgb="FFFF0066"/>
        <rFont val="ＭＳ Ｐゴシック"/>
        <family val="3"/>
        <charset val="128"/>
        <scheme val="minor"/>
      </rPr>
      <t>（職業は１つの欄に１つずつ入力してください。）</t>
    </r>
    <rPh sb="0" eb="1">
      <t>ク</t>
    </rPh>
    <rPh sb="4" eb="5">
      <t>ブン</t>
    </rPh>
    <rPh sb="6" eb="8">
      <t>クブン</t>
    </rPh>
    <rPh sb="8" eb="9">
      <t>メイ</t>
    </rPh>
    <rPh sb="10" eb="11">
      <t>ナ</t>
    </rPh>
    <rPh sb="17" eb="19">
      <t>イコウ</t>
    </rPh>
    <rPh sb="20" eb="22">
      <t>ニュウリョク</t>
    </rPh>
    <rPh sb="31" eb="33">
      <t>ショクギョウ</t>
    </rPh>
    <rPh sb="37" eb="38">
      <t>ラン</t>
    </rPh>
    <rPh sb="43" eb="45">
      <t>ニュウリョク</t>
    </rPh>
    <phoneticPr fontId="1"/>
  </si>
  <si>
    <r>
      <t xml:space="preserve">区　　　分
</t>
    </r>
    <r>
      <rPr>
        <sz val="11.5"/>
        <color rgb="FFFF0066"/>
        <rFont val="ＭＳ Ｐゴシック"/>
        <family val="3"/>
        <charset val="128"/>
        <scheme val="minor"/>
      </rPr>
      <t>区分名が無いときは
①以降に入力してください。</t>
    </r>
    <r>
      <rPr>
        <sz val="11.5"/>
        <color theme="1"/>
        <rFont val="ＭＳ Ｐゴシック"/>
        <family val="3"/>
        <charset val="128"/>
        <scheme val="minor"/>
      </rPr>
      <t xml:space="preserve">
</t>
    </r>
    <r>
      <rPr>
        <b/>
        <sz val="11.5"/>
        <color rgb="FFFF0066"/>
        <rFont val="ＭＳ Ｐゴシック"/>
        <family val="3"/>
        <charset val="128"/>
        <scheme val="minor"/>
      </rPr>
      <t>（職業は１つの欄に１つずつ入力してください。）</t>
    </r>
    <rPh sb="0" eb="1">
      <t>ク</t>
    </rPh>
    <rPh sb="4" eb="5">
      <t>ブン</t>
    </rPh>
    <rPh sb="20" eb="22">
      <t>ニュウリョク</t>
    </rPh>
    <phoneticPr fontId="1"/>
  </si>
  <si>
    <t>問（２）－①へ</t>
  </si>
  <si>
    <t>問（１）－②へ</t>
  </si>
  <si>
    <t>※ご回答不要です。次ページへお進みください。</t>
    <rPh sb="2" eb="4">
      <t>カイトウ</t>
    </rPh>
    <rPh sb="4" eb="6">
      <t>フヨウ</t>
    </rPh>
    <rPh sb="9" eb="10">
      <t>ツギ</t>
    </rPh>
    <rPh sb="15" eb="16">
      <t>スス</t>
    </rPh>
    <phoneticPr fontId="1"/>
  </si>
  <si>
    <t>（</t>
    <phoneticPr fontId="1"/>
  </si>
  <si>
    <t>）</t>
    <phoneticPr fontId="1"/>
  </si>
  <si>
    <t>該当欄へのご記入が完了されましたら、
こちらに✔を入れてください。</t>
    <rPh sb="0" eb="3">
      <t>ガイトウラン</t>
    </rPh>
    <rPh sb="6" eb="8">
      <t>キニュウ</t>
    </rPh>
    <rPh sb="9" eb="11">
      <t>カンリョウ</t>
    </rPh>
    <rPh sb="25" eb="26">
      <t>イ</t>
    </rPh>
    <phoneticPr fontId="1"/>
  </si>
  <si>
    <t>中学校に出向いての取組</t>
    <rPh sb="0" eb="3">
      <t>チュウガッコウ</t>
    </rPh>
    <rPh sb="4" eb="6">
      <t>デム</t>
    </rPh>
    <rPh sb="9" eb="11">
      <t>トリクミ</t>
    </rPh>
    <phoneticPr fontId="1"/>
  </si>
  <si>
    <r>
      <rPr>
        <sz val="12"/>
        <color rgb="FFFF0066"/>
        <rFont val="ＭＳ Ｐゴシック"/>
        <family val="3"/>
        <charset val="128"/>
        <scheme val="minor"/>
      </rPr>
      <t>表紙ページの「都道府県名」・「学校法人名」・「設置課程」は必ず選択してください。</t>
    </r>
    <r>
      <rPr>
        <sz val="12"/>
        <color theme="1"/>
        <rFont val="ＭＳ Ｐゴシック"/>
        <family val="3"/>
        <charset val="128"/>
        <scheme val="minor"/>
      </rPr>
      <t>連動して表示内容が変わります。</t>
    </r>
    <rPh sb="0" eb="2">
      <t>ヒョウシ</t>
    </rPh>
    <rPh sb="7" eb="11">
      <t>トドウフケン</t>
    </rPh>
    <rPh sb="11" eb="12">
      <t>メイ</t>
    </rPh>
    <rPh sb="15" eb="19">
      <t>ガッコウホウジン</t>
    </rPh>
    <rPh sb="19" eb="20">
      <t>メイ</t>
    </rPh>
    <rPh sb="23" eb="27">
      <t>セッチカテイ</t>
    </rPh>
    <rPh sb="29" eb="30">
      <t>カナラ</t>
    </rPh>
    <rPh sb="31" eb="33">
      <t>センタク</t>
    </rPh>
    <rPh sb="40" eb="42">
      <t>レンドウ</t>
    </rPh>
    <rPh sb="44" eb="46">
      <t>ヒョウジ</t>
    </rPh>
    <rPh sb="46" eb="48">
      <t>ナイヨウ</t>
    </rPh>
    <rPh sb="49" eb="50">
      <t>カ</t>
    </rPh>
    <phoneticPr fontId="1"/>
  </si>
  <si>
    <t>「設置課程」は該当する全てに〇を選択してください。</t>
    <phoneticPr fontId="1"/>
  </si>
  <si>
    <t>校務ご多忙の中、ご協力いただきまして誠にありがとうございました。</t>
    <rPh sb="0" eb="2">
      <t>コウム</t>
    </rPh>
    <rPh sb="3" eb="5">
      <t>タボウ</t>
    </rPh>
    <rPh sb="6" eb="7">
      <t>ナカ</t>
    </rPh>
    <rPh sb="9" eb="11">
      <t>キョウリョク</t>
    </rPh>
    <rPh sb="18" eb="19">
      <t>マコト</t>
    </rPh>
    <phoneticPr fontId="1"/>
  </si>
  <si>
    <t>ご意見等ございましたら、下記にご記入ください。</t>
    <rPh sb="1" eb="3">
      <t>イケン</t>
    </rPh>
    <rPh sb="3" eb="4">
      <t>ナド</t>
    </rPh>
    <rPh sb="12" eb="14">
      <t>カキ</t>
    </rPh>
    <rPh sb="16" eb="18">
      <t>キニュウ</t>
    </rPh>
    <phoneticPr fontId="1"/>
  </si>
  <si>
    <t>(</t>
    <phoneticPr fontId="1"/>
  </si>
  <si>
    <t>)</t>
    <phoneticPr fontId="1"/>
  </si>
  <si>
    <t>問（２）－①、②へ</t>
    <phoneticPr fontId="1"/>
  </si>
  <si>
    <t>全国私立看護高等学校協会　令和７年度私立高等学校の看護教育に関する実態調査</t>
    <rPh sb="0" eb="2">
      <t>ゼンコク</t>
    </rPh>
    <rPh sb="2" eb="4">
      <t>シリツ</t>
    </rPh>
    <rPh sb="4" eb="6">
      <t>カンゴ</t>
    </rPh>
    <rPh sb="6" eb="8">
      <t>コウトウ</t>
    </rPh>
    <rPh sb="8" eb="10">
      <t>ガッコウ</t>
    </rPh>
    <rPh sb="10" eb="12">
      <t>キョウカイ</t>
    </rPh>
    <rPh sb="13" eb="15">
      <t>レイワ</t>
    </rPh>
    <rPh sb="16" eb="18">
      <t>ネンド</t>
    </rPh>
    <phoneticPr fontId="1"/>
  </si>
  <si>
    <t>※※調査票は「令和７年度」の最新版を必ずご使用ください※※</t>
    <rPh sb="16" eb="17">
      <t>バン</t>
    </rPh>
    <phoneticPr fontId="1"/>
  </si>
  <si>
    <t>令和７年</t>
    <rPh sb="0" eb="2">
      <t>レイワ</t>
    </rPh>
    <rPh sb="3" eb="4">
      <t>ネン</t>
    </rPh>
    <phoneticPr fontId="1"/>
  </si>
  <si>
    <t>Ⅰ．令和７年度入学状況および生徒数・卒業（修了）後の状況</t>
    <rPh sb="2" eb="4">
      <t>レイワ</t>
    </rPh>
    <rPh sb="5" eb="6">
      <t>ネン</t>
    </rPh>
    <rPh sb="6" eb="7">
      <t>ド</t>
    </rPh>
    <rPh sb="7" eb="9">
      <t>ニュウガク</t>
    </rPh>
    <rPh sb="9" eb="11">
      <t>ジョウキョウ</t>
    </rPh>
    <rPh sb="14" eb="17">
      <t>セイトスウ</t>
    </rPh>
    <rPh sb="18" eb="20">
      <t>ソツギョウ</t>
    </rPh>
    <rPh sb="21" eb="23">
      <t>シュウリョウ</t>
    </rPh>
    <rPh sb="24" eb="25">
      <t>ゴ</t>
    </rPh>
    <rPh sb="26" eb="28">
      <t>ジョウキョウ</t>
    </rPh>
    <phoneticPr fontId="1"/>
  </si>
  <si>
    <r>
      <t>※Ａ　</t>
    </r>
    <r>
      <rPr>
        <b/>
        <sz val="11"/>
        <color rgb="FFFF0066"/>
        <rFont val="ＭＳ Ｐゴシック"/>
        <family val="3"/>
        <charset val="128"/>
        <scheme val="minor"/>
      </rPr>
      <t>令和７年３月に３年修了後に</t>
    </r>
    <r>
      <rPr>
        <b/>
        <sz val="11"/>
        <color theme="1"/>
        <rFont val="ＭＳ Ｐゴシック"/>
        <family val="3"/>
        <charset val="128"/>
        <scheme val="minor"/>
      </rPr>
      <t>４年専攻科１年に
　　　 進級しなかった生徒の進路</t>
    </r>
    <rPh sb="3" eb="5">
      <t>レイワ</t>
    </rPh>
    <rPh sb="6" eb="7">
      <t>ネン</t>
    </rPh>
    <rPh sb="8" eb="9">
      <t>ガツ</t>
    </rPh>
    <rPh sb="11" eb="12">
      <t>ネン</t>
    </rPh>
    <rPh sb="12" eb="15">
      <t>シュウリョウゴ</t>
    </rPh>
    <rPh sb="17" eb="18">
      <t>ネン</t>
    </rPh>
    <rPh sb="18" eb="21">
      <t>センコウカ</t>
    </rPh>
    <rPh sb="22" eb="23">
      <t>ネン</t>
    </rPh>
    <rPh sb="29" eb="31">
      <t>シンキュウ</t>
    </rPh>
    <rPh sb="36" eb="38">
      <t>セイト</t>
    </rPh>
    <rPh sb="39" eb="41">
      <t>シンロ</t>
    </rPh>
    <phoneticPr fontId="1"/>
  </si>
  <si>
    <t>５年一貫課程　卒業後の状況（令和７年３月卒業者）</t>
    <rPh sb="1" eb="2">
      <t>ネン</t>
    </rPh>
    <rPh sb="2" eb="4">
      <t>イッカン</t>
    </rPh>
    <rPh sb="4" eb="6">
      <t>カテイ</t>
    </rPh>
    <rPh sb="7" eb="10">
      <t>ソツギョウゴ</t>
    </rPh>
    <rPh sb="11" eb="13">
      <t>ジョウキョウ</t>
    </rPh>
    <rPh sb="14" eb="16">
      <t>レイワ</t>
    </rPh>
    <rPh sb="17" eb="18">
      <t>ネン</t>
    </rPh>
    <rPh sb="19" eb="20">
      <t>ガツ</t>
    </rPh>
    <rPh sb="20" eb="23">
      <t>ソツギョウシャ</t>
    </rPh>
    <phoneticPr fontId="1"/>
  </si>
  <si>
    <r>
      <rPr>
        <b/>
        <u/>
        <sz val="11"/>
        <color rgb="FFFF0066"/>
        <rFont val="ＭＳ Ｐゴシック"/>
        <family val="3"/>
        <charset val="128"/>
        <scheme val="minor"/>
      </rPr>
      <t>令和６年</t>
    </r>
    <r>
      <rPr>
        <b/>
        <u/>
        <sz val="11"/>
        <color theme="1"/>
        <rFont val="ＭＳ Ｐゴシック"/>
        <family val="3"/>
        <charset val="128"/>
        <scheme val="minor"/>
      </rPr>
      <t xml:space="preserve">
</t>
    </r>
    <r>
      <rPr>
        <b/>
        <sz val="11"/>
        <color theme="1"/>
        <rFont val="ＭＳ Ｐゴシック"/>
        <family val="3"/>
        <charset val="128"/>
        <scheme val="minor"/>
      </rPr>
      <t>５月１日現在
３年生徒数</t>
    </r>
    <rPh sb="0" eb="2">
      <t>レイワ</t>
    </rPh>
    <rPh sb="3" eb="4">
      <t>ネン</t>
    </rPh>
    <rPh sb="6" eb="7">
      <t>ガツ</t>
    </rPh>
    <rPh sb="8" eb="9">
      <t>ニチ</t>
    </rPh>
    <rPh sb="9" eb="11">
      <t>ゲンザイ</t>
    </rPh>
    <rPh sb="13" eb="14">
      <t>ネン</t>
    </rPh>
    <rPh sb="14" eb="17">
      <t>セイトスウ</t>
    </rPh>
    <phoneticPr fontId="1"/>
  </si>
  <si>
    <t>准看護師課程　卒業後の状況（令和７年３月卒業者）</t>
    <rPh sb="0" eb="4">
      <t>ジュンカンゴシ</t>
    </rPh>
    <rPh sb="4" eb="6">
      <t>カテイ</t>
    </rPh>
    <rPh sb="7" eb="10">
      <t>ソツギョウゴ</t>
    </rPh>
    <rPh sb="11" eb="13">
      <t>ジョウキョウ</t>
    </rPh>
    <rPh sb="14" eb="16">
      <t>レイワ</t>
    </rPh>
    <rPh sb="17" eb="18">
      <t>ネン</t>
    </rPh>
    <rPh sb="19" eb="20">
      <t>ガツ</t>
    </rPh>
    <rPh sb="20" eb="23">
      <t>ソツギョウシャ</t>
    </rPh>
    <phoneticPr fontId="1"/>
  </si>
  <si>
    <t>Ⅱ．令和７年度生徒１人当たり納付金（年額＝月額×１２）　</t>
    <rPh sb="2" eb="4">
      <t>レイワ</t>
    </rPh>
    <rPh sb="5" eb="6">
      <t>ネン</t>
    </rPh>
    <rPh sb="6" eb="7">
      <t>ド</t>
    </rPh>
    <rPh sb="7" eb="9">
      <t>セイト</t>
    </rPh>
    <rPh sb="9" eb="11">
      <t>ヒトリ</t>
    </rPh>
    <rPh sb="11" eb="12">
      <t>ア</t>
    </rPh>
    <rPh sb="14" eb="17">
      <t>ノウフキン</t>
    </rPh>
    <rPh sb="18" eb="20">
      <t>ネンガク</t>
    </rPh>
    <rPh sb="21" eb="23">
      <t>ゲツガク</t>
    </rPh>
    <phoneticPr fontId="1"/>
  </si>
  <si>
    <t>令和７年度入学生の金額を入力してください。</t>
    <phoneticPr fontId="1"/>
  </si>
  <si>
    <t>１．令和６年度実習委託費（令和６年４月１日～令和７年３月３１日）</t>
    <rPh sb="2" eb="4">
      <t>レイワ</t>
    </rPh>
    <rPh sb="5" eb="7">
      <t>ネンド</t>
    </rPh>
    <rPh sb="7" eb="9">
      <t>ジッシュウ</t>
    </rPh>
    <rPh sb="9" eb="12">
      <t>イタクヒ</t>
    </rPh>
    <rPh sb="13" eb="15">
      <t>レイワ</t>
    </rPh>
    <rPh sb="16" eb="17">
      <t>ネン</t>
    </rPh>
    <rPh sb="18" eb="19">
      <t>ガツ</t>
    </rPh>
    <rPh sb="20" eb="21">
      <t>ニチ</t>
    </rPh>
    <rPh sb="22" eb="24">
      <t>レイワ</t>
    </rPh>
    <rPh sb="25" eb="26">
      <t>ネン</t>
    </rPh>
    <rPh sb="27" eb="28">
      <t>ガツ</t>
    </rPh>
    <rPh sb="30" eb="31">
      <t>ニチ</t>
    </rPh>
    <phoneticPr fontId="1"/>
  </si>
  <si>
    <t>２．令和６年度実習施設数（令和６年４月１日～令和７年３月３１日）</t>
    <rPh sb="2" eb="4">
      <t>レイワ</t>
    </rPh>
    <rPh sb="5" eb="7">
      <t>ネンド</t>
    </rPh>
    <rPh sb="7" eb="9">
      <t>ジッシュウ</t>
    </rPh>
    <rPh sb="9" eb="12">
      <t>シセツスウ</t>
    </rPh>
    <rPh sb="13" eb="15">
      <t>レイワ</t>
    </rPh>
    <phoneticPr fontId="1"/>
  </si>
  <si>
    <t>１．第114回看護師国家試験受験状況　　　　</t>
    <phoneticPr fontId="1"/>
  </si>
  <si>
    <t>２．2025年（令和7年）看護師国家試験（第114回）・准看護師試験の合格率（新卒者のみ）　　</t>
    <phoneticPr fontId="1"/>
  </si>
  <si>
    <r>
      <t xml:space="preserve">
【提出先】　全私看協事務局担当：新井（あらい）　　</t>
    </r>
    <r>
      <rPr>
        <b/>
        <u/>
        <sz val="11"/>
        <color rgb="FFFF0000"/>
        <rFont val="ＭＳ Ｐゴシック"/>
        <family val="3"/>
        <charset val="128"/>
        <scheme val="minor"/>
      </rPr>
      <t>【期限】令和７年１２月５日（金）</t>
    </r>
    <r>
      <rPr>
        <b/>
        <sz val="11"/>
        <color theme="1"/>
        <rFont val="ＭＳ Ｐゴシック"/>
        <family val="3"/>
        <charset val="128"/>
        <scheme val="minor"/>
      </rPr>
      <t>　</t>
    </r>
    <r>
      <rPr>
        <sz val="11"/>
        <color theme="1"/>
        <rFont val="ＭＳ Ｐゴシック"/>
        <family val="3"/>
        <charset val="128"/>
        <scheme val="minor"/>
      </rPr>
      <t xml:space="preserve">
全私看協 Ｅメールアドレス：zenshikankyou@chukoren.jp　
ＴＥＬ：０３－３２６２－２８２８
ＦＡＸ：０３－３２３７－７６３７　</t>
    </r>
    <rPh sb="17" eb="19">
      <t>アライ</t>
    </rPh>
    <rPh sb="27" eb="29">
      <t>キゲン</t>
    </rPh>
    <rPh sb="30" eb="32">
      <t>レイワ</t>
    </rPh>
    <rPh sb="31" eb="32">
      <t>カズ</t>
    </rPh>
    <rPh sb="40" eb="41">
      <t>キン</t>
    </rPh>
    <rPh sb="44" eb="48">
      <t>ゼンシカンキョウ</t>
    </rPh>
    <phoneticPr fontId="1"/>
  </si>
  <si>
    <r>
      <t xml:space="preserve">　 </t>
    </r>
    <r>
      <rPr>
        <b/>
        <sz val="11"/>
        <color theme="1"/>
        <rFont val="ＭＳ Ｐゴシック"/>
        <family val="3"/>
        <charset val="128"/>
        <scheme val="minor"/>
      </rPr>
      <t>入力漏れ防止のため、ご自身で内容をご確認いただいた上で✔を入れてください。</t>
    </r>
    <rPh sb="2" eb="4">
      <t>ニュウリョク</t>
    </rPh>
    <rPh sb="4" eb="5">
      <t>モ</t>
    </rPh>
    <phoneticPr fontId="1"/>
  </si>
  <si>
    <t>※本件実態調査に関してご連絡を差し上げる際は、記入者の方へ登録メールアドレスまたはお電話にてご連絡いたします。</t>
    <rPh sb="1" eb="3">
      <t>ホンケン</t>
    </rPh>
    <rPh sb="3" eb="7">
      <t>ジッタイチョウサ</t>
    </rPh>
    <rPh sb="8" eb="9">
      <t>カン</t>
    </rPh>
    <rPh sb="12" eb="14">
      <t>レンラク</t>
    </rPh>
    <rPh sb="15" eb="16">
      <t>サ</t>
    </rPh>
    <rPh sb="17" eb="18">
      <t>ア</t>
    </rPh>
    <rPh sb="20" eb="21">
      <t>サイ</t>
    </rPh>
    <rPh sb="23" eb="26">
      <t>キニュウシャ</t>
    </rPh>
    <rPh sb="27" eb="28">
      <t>カタ</t>
    </rPh>
    <rPh sb="29" eb="31">
      <t>トウロク</t>
    </rPh>
    <rPh sb="42" eb="44">
      <t>デンワ</t>
    </rPh>
    <rPh sb="47" eb="49">
      <t>レンラク</t>
    </rPh>
    <phoneticPr fontId="1"/>
  </si>
  <si>
    <t>Ⅲ．令和７年度看護専門教科の教職員の状況</t>
    <rPh sb="2" eb="4">
      <t>レイワ</t>
    </rPh>
    <rPh sb="5" eb="7">
      <t>ネンド</t>
    </rPh>
    <rPh sb="7" eb="9">
      <t>カンゴ</t>
    </rPh>
    <rPh sb="9" eb="11">
      <t>センモン</t>
    </rPh>
    <rPh sb="11" eb="13">
      <t>キョウカ</t>
    </rPh>
    <rPh sb="14" eb="17">
      <t>キョウショクイン</t>
    </rPh>
    <rPh sb="18" eb="20">
      <t>ジョウキョウ</t>
    </rPh>
    <phoneticPr fontId="1"/>
  </si>
  <si>
    <t>１．令和７年度看護専門教科教職員数（令和７年５月１日現在）</t>
    <rPh sb="2" eb="4">
      <t>レイワ</t>
    </rPh>
    <rPh sb="5" eb="7">
      <t>ネンド</t>
    </rPh>
    <rPh sb="7" eb="9">
      <t>カンゴ</t>
    </rPh>
    <rPh sb="9" eb="11">
      <t>センモン</t>
    </rPh>
    <rPh sb="11" eb="13">
      <t>キョウカ</t>
    </rPh>
    <rPh sb="13" eb="16">
      <t>キョウショクイン</t>
    </rPh>
    <rPh sb="16" eb="17">
      <t>スウ</t>
    </rPh>
    <rPh sb="18" eb="20">
      <t>レイワ</t>
    </rPh>
    <rPh sb="21" eb="22">
      <t>ネン</t>
    </rPh>
    <rPh sb="23" eb="24">
      <t>ガツ</t>
    </rPh>
    <rPh sb="25" eb="28">
      <t>ニチゲンザイ</t>
    </rPh>
    <phoneticPr fontId="1"/>
  </si>
  <si>
    <t>Ⅳ．令和７年度講師の人件費単価（令和７年５月１日現在）</t>
    <rPh sb="2" eb="4">
      <t>レイワ</t>
    </rPh>
    <rPh sb="5" eb="7">
      <t>ネンド</t>
    </rPh>
    <rPh sb="7" eb="9">
      <t>コウシ</t>
    </rPh>
    <rPh sb="10" eb="13">
      <t>ジンケンヒ</t>
    </rPh>
    <rPh sb="13" eb="15">
      <t>タンカ</t>
    </rPh>
    <rPh sb="16" eb="18">
      <t>レイワ</t>
    </rPh>
    <rPh sb="19" eb="20">
      <t>ネン</t>
    </rPh>
    <rPh sb="21" eb="22">
      <t>ガツ</t>
    </rPh>
    <rPh sb="23" eb="24">
      <t>ニチ</t>
    </rPh>
    <rPh sb="24" eb="26">
      <t>ゲンザイ</t>
    </rPh>
    <phoneticPr fontId="1"/>
  </si>
  <si>
    <r>
      <t>　</t>
    </r>
    <r>
      <rPr>
        <b/>
        <u/>
        <sz val="12"/>
        <color theme="1"/>
        <rFont val="ＭＳ Ｐゴシック"/>
        <family val="3"/>
        <charset val="128"/>
        <scheme val="minor"/>
      </rPr>
      <t>入力に際しての留意事項</t>
    </r>
    <rPh sb="1" eb="3">
      <t>ニュウリョク</t>
    </rPh>
    <rPh sb="4" eb="5">
      <t>サイ</t>
    </rPh>
    <rPh sb="8" eb="12">
      <t>リュウイジコウ</t>
    </rPh>
    <phoneticPr fontId="1"/>
  </si>
  <si>
    <r>
      <t xml:space="preserve">（１）－①　令和５年度　戴帽式の実施状況
</t>
    </r>
    <r>
      <rPr>
        <sz val="11"/>
        <color theme="0" tint="-4.9989318521683403E-2"/>
        <rFont val="ＭＳ Ｐゴシック"/>
        <family val="3"/>
        <charset val="128"/>
      </rPr>
      <t>（該当欄にプルダウンから〇を選択してください。）</t>
    </r>
    <r>
      <rPr>
        <b/>
        <sz val="11"/>
        <color theme="0" tint="-4.9989318521683403E-2"/>
        <rFont val="ＭＳ Ｐゴシック"/>
        <family val="3"/>
        <charset val="128"/>
      </rPr>
      <t>　</t>
    </r>
    <rPh sb="6" eb="8">
      <t>レイワ</t>
    </rPh>
    <rPh sb="9" eb="11">
      <t>ネンド</t>
    </rPh>
    <rPh sb="12" eb="15">
      <t>タイボウシキ</t>
    </rPh>
    <rPh sb="16" eb="18">
      <t>ジッシ</t>
    </rPh>
    <rPh sb="18" eb="20">
      <t>ジョウキョウ</t>
    </rPh>
    <rPh sb="22" eb="25">
      <t>ガイトウラン</t>
    </rPh>
    <rPh sb="33" eb="37">
      <t>マルヲセンタク</t>
    </rPh>
    <phoneticPr fontId="1"/>
  </si>
  <si>
    <r>
      <t xml:space="preserve">（２）－①　「実施」している場合の実施学年および実施時期
</t>
    </r>
    <r>
      <rPr>
        <sz val="11"/>
        <color theme="0" tint="-4.9989318521683403E-2"/>
        <rFont val="ＭＳ Ｐゴシック"/>
        <family val="3"/>
        <charset val="128"/>
        <scheme val="minor"/>
      </rPr>
      <t>（プルダウンから選択してください。）</t>
    </r>
    <rPh sb="7" eb="9">
      <t>ジッシ</t>
    </rPh>
    <rPh sb="14" eb="16">
      <t>バアイ</t>
    </rPh>
    <rPh sb="17" eb="21">
      <t>ジッシガクネン</t>
    </rPh>
    <rPh sb="24" eb="28">
      <t>ジッシジキ</t>
    </rPh>
    <rPh sb="37" eb="39">
      <t>センタク</t>
    </rPh>
    <phoneticPr fontId="1"/>
  </si>
  <si>
    <t>このシートは回答する必要はございません。（令和７年１０月１０日）</t>
    <rPh sb="6" eb="8">
      <t>カイトウ</t>
    </rPh>
    <rPh sb="10" eb="12">
      <t>ヒツヨウ</t>
    </rPh>
    <rPh sb="21" eb="23">
      <t>レイワ</t>
    </rPh>
    <rPh sb="24" eb="25">
      <t>ネン</t>
    </rPh>
    <rPh sb="27" eb="28">
      <t>ガツ</t>
    </rPh>
    <rPh sb="30" eb="31">
      <t>ニチ</t>
    </rPh>
    <phoneticPr fontId="1"/>
  </si>
  <si>
    <r>
      <t xml:space="preserve">記入者E-mail
</t>
    </r>
    <r>
      <rPr>
        <b/>
        <sz val="10"/>
        <color theme="1"/>
        <rFont val="ＭＳ Ｐゴシック"/>
        <family val="3"/>
        <charset val="128"/>
        <scheme val="minor"/>
      </rPr>
      <t>（Microsoft Formsでご回答いただいた
看護科窓口メールアドレスをご記入ください）</t>
    </r>
    <rPh sb="0" eb="3">
      <t>キニュウシャ</t>
    </rPh>
    <rPh sb="50" eb="52">
      <t>キニュウ</t>
    </rPh>
    <phoneticPr fontId="1"/>
  </si>
  <si>
    <t>学校名</t>
    <rPh sb="0" eb="1">
      <t>ガク</t>
    </rPh>
    <rPh sb="1" eb="2">
      <t>コウ</t>
    </rPh>
    <rPh sb="2" eb="3">
      <t>ナ</t>
    </rPh>
    <phoneticPr fontId="9"/>
  </si>
  <si>
    <t>　　　　　学校所在地</t>
  </si>
  <si>
    <t>TEL</t>
  </si>
  <si>
    <t>FAX</t>
  </si>
  <si>
    <t>岡本　潤子</t>
  </si>
  <si>
    <t xml:space="preserve">０１７８（４３）４３２１  </t>
  </si>
  <si>
    <t>０１７８（４３）８８９８</t>
  </si>
  <si>
    <t>０１７（７７５）２１２１</t>
  </si>
  <si>
    <t>０１９（６２３）６４６７</t>
  </si>
  <si>
    <t>小原　　 敏</t>
  </si>
  <si>
    <t>小平　 　崇</t>
    <rPh sb="0" eb="2">
      <t>コダイラ</t>
    </rPh>
    <rPh sb="5" eb="6">
      <t>タカシ</t>
    </rPh>
    <phoneticPr fontId="1"/>
  </si>
  <si>
    <t>０２４（５３５）３３１６</t>
  </si>
  <si>
    <t>佐藤　健司</t>
    <rPh sb="3" eb="5">
      <t>ケンジ</t>
    </rPh>
    <phoneticPr fontId="1"/>
  </si>
  <si>
    <t>仲野　　 孝</t>
  </si>
  <si>
    <t>０２５６（５２）２００３</t>
  </si>
  <si>
    <t>０３（３６５８）４１１１</t>
  </si>
  <si>
    <t xml:space="preserve">０７７６（２９）７８１０  </t>
  </si>
  <si>
    <t>石田　達也</t>
    <rPh sb="0" eb="2">
      <t>イシダ</t>
    </rPh>
    <rPh sb="3" eb="5">
      <t>タツヤ</t>
    </rPh>
    <phoneticPr fontId="1"/>
  </si>
  <si>
    <t>小出　敏己</t>
    <rPh sb="0" eb="2">
      <t>コイデ</t>
    </rPh>
    <rPh sb="3" eb="4">
      <t>サトシ</t>
    </rPh>
    <rPh sb="4" eb="5">
      <t>オノレ</t>
    </rPh>
    <phoneticPr fontId="1"/>
  </si>
  <si>
    <t>０５３（４６１）７３５６</t>
  </si>
  <si>
    <t>井上　　 毅</t>
    <rPh sb="0" eb="2">
      <t>イノウエ</t>
    </rPh>
    <rPh sb="5" eb="6">
      <t>ツヨシ</t>
    </rPh>
    <phoneticPr fontId="1"/>
  </si>
  <si>
    <t>青山　光加</t>
    <rPh sb="0" eb="2">
      <t>アオヤマ</t>
    </rPh>
    <rPh sb="3" eb="4">
      <t>ミツ</t>
    </rPh>
    <rPh sb="4" eb="5">
      <t>カ</t>
    </rPh>
    <phoneticPr fontId="1"/>
  </si>
  <si>
    <t>０５６７（６８）４４９２</t>
  </si>
  <si>
    <t>嬉野　公人</t>
    <rPh sb="0" eb="1">
      <t>ウレ</t>
    </rPh>
    <rPh sb="1" eb="2">
      <t>ノ</t>
    </rPh>
    <rPh sb="3" eb="5">
      <t>キミヒト</t>
    </rPh>
    <phoneticPr fontId="1"/>
  </si>
  <si>
    <t>中田　婦美子　</t>
  </si>
  <si>
    <t>後藤　直樹</t>
  </si>
  <si>
    <t>小林　圭児</t>
  </si>
  <si>
    <t>足達　靖彦</t>
    <rPh sb="0" eb="2">
      <t>アダチ</t>
    </rPh>
    <rPh sb="3" eb="4">
      <t>ヤスシ</t>
    </rPh>
    <rPh sb="4" eb="5">
      <t>ヒコ</t>
    </rPh>
    <phoneticPr fontId="1"/>
  </si>
  <si>
    <t>山本　嘉人</t>
    <rPh sb="0" eb="2">
      <t>ヤマモト</t>
    </rPh>
    <rPh sb="3" eb="5">
      <t>ヨシト</t>
    </rPh>
    <phoneticPr fontId="1"/>
  </si>
  <si>
    <t>０７４５（２２）８３１５</t>
  </si>
  <si>
    <t>０７４５（２３）３５８２</t>
  </si>
  <si>
    <t>城市　徳之</t>
    <rPh sb="0" eb="2">
      <t>シロイチ</t>
    </rPh>
    <rPh sb="3" eb="4">
      <t>トク</t>
    </rPh>
    <rPh sb="4" eb="5">
      <t>ノリ</t>
    </rPh>
    <phoneticPr fontId="1"/>
  </si>
  <si>
    <t>０８５９（２２）９３７１</t>
  </si>
  <si>
    <t>０８５９（３２）６８３８</t>
  </si>
  <si>
    <t>天野　洋祐</t>
    <rPh sb="0" eb="2">
      <t>アマノ</t>
    </rPh>
    <rPh sb="3" eb="5">
      <t>ヨウスケ</t>
    </rPh>
    <phoneticPr fontId="1"/>
  </si>
  <si>
    <t>清水ケ丘学園</t>
    <rPh sb="0" eb="2">
      <t>シミズ</t>
    </rPh>
    <rPh sb="3" eb="4">
      <t>オカ</t>
    </rPh>
    <rPh sb="4" eb="6">
      <t>ガクエン</t>
    </rPh>
    <phoneticPr fontId="9"/>
  </si>
  <si>
    <t>清水ケ丘高等学校</t>
    <rPh sb="0" eb="2">
      <t>シミズ</t>
    </rPh>
    <rPh sb="3" eb="4">
      <t>オカ</t>
    </rPh>
    <rPh sb="4" eb="6">
      <t>コウトウ</t>
    </rPh>
    <rPh sb="6" eb="7">
      <t>ガク</t>
    </rPh>
    <rPh sb="7" eb="8">
      <t>コウ</t>
    </rPh>
    <phoneticPr fontId="9"/>
  </si>
  <si>
    <t>山本　訓史</t>
    <rPh sb="0" eb="2">
      <t>ヤマモト</t>
    </rPh>
    <rPh sb="3" eb="4">
      <t>クン</t>
    </rPh>
    <rPh sb="4" eb="5">
      <t>シ</t>
    </rPh>
    <phoneticPr fontId="1"/>
  </si>
  <si>
    <t>山口中村学園高等学校</t>
    <rPh sb="0" eb="2">
      <t>ヤマグチ</t>
    </rPh>
    <rPh sb="2" eb="4">
      <t>ナカムラ</t>
    </rPh>
    <rPh sb="4" eb="6">
      <t>ガクエン</t>
    </rPh>
    <rPh sb="6" eb="8">
      <t>コウトウ</t>
    </rPh>
    <rPh sb="8" eb="10">
      <t>ガッコウ</t>
    </rPh>
    <phoneticPr fontId="9"/>
  </si>
  <si>
    <t>０８３（９２２）８０６３（高）０８３（９３３）０６８１（専）</t>
  </si>
  <si>
    <t>原田　孝浩</t>
    <rPh sb="3" eb="4">
      <t>タカシ</t>
    </rPh>
    <rPh sb="4" eb="5">
      <t>ヒロシ</t>
    </rPh>
    <phoneticPr fontId="1"/>
  </si>
  <si>
    <t>草薙　　浩</t>
  </si>
  <si>
    <t>今西　建二</t>
    <rPh sb="0" eb="2">
      <t>イマニシ</t>
    </rPh>
    <rPh sb="3" eb="5">
      <t>ケンジ</t>
    </rPh>
    <phoneticPr fontId="1"/>
  </si>
  <si>
    <t>金川　真也</t>
    <rPh sb="0" eb="2">
      <t>カネカワ</t>
    </rPh>
    <rPh sb="3" eb="4">
      <t>マ</t>
    </rPh>
    <rPh sb="4" eb="5">
      <t>ヤ</t>
    </rPh>
    <phoneticPr fontId="1"/>
  </si>
  <si>
    <t>近藤　　実</t>
  </si>
  <si>
    <t>沖永　莊八</t>
    <rPh sb="4" eb="5">
      <t>ハチ</t>
    </rPh>
    <phoneticPr fontId="1"/>
  </si>
  <si>
    <t>小澤　俊太郎</t>
    <rPh sb="0" eb="2">
      <t>オザワ</t>
    </rPh>
    <rPh sb="3" eb="6">
      <t>シュンタロウ</t>
    </rPh>
    <phoneticPr fontId="1"/>
  </si>
  <si>
    <t>〒812-0018 福岡市博多区住吉４－１９－１</t>
    <rPh sb="10" eb="13">
      <t>フクオカシ</t>
    </rPh>
    <rPh sb="13" eb="16">
      <t>ハカタク</t>
    </rPh>
    <rPh sb="16" eb="18">
      <t>スミヨシ</t>
    </rPh>
    <phoneticPr fontId="9"/>
  </si>
  <si>
    <t>リン・クアン</t>
  </si>
  <si>
    <t>濵田　　剛</t>
    <rPh sb="0" eb="1">
      <t>ハマ</t>
    </rPh>
    <rPh sb="1" eb="2">
      <t>タ</t>
    </rPh>
    <rPh sb="4" eb="5">
      <t>ツヨシ</t>
    </rPh>
    <phoneticPr fontId="1"/>
  </si>
  <si>
    <t>金丸　敏雄</t>
    <rPh sb="0" eb="2">
      <t>カネマル</t>
    </rPh>
    <rPh sb="3" eb="5">
      <t>トシオ</t>
    </rPh>
    <phoneticPr fontId="1"/>
  </si>
  <si>
    <t>深町　俊善</t>
    <rPh sb="0" eb="2">
      <t>フカマチ</t>
    </rPh>
    <rPh sb="3" eb="4">
      <t>トシ</t>
    </rPh>
    <rPh sb="4" eb="5">
      <t>ゼン</t>
    </rPh>
    <phoneticPr fontId="1"/>
  </si>
  <si>
    <t xml:space="preserve">〒850-0822 長崎市愛宕１－２９－４１ </t>
    <rPh sb="10" eb="13">
      <t>ナガサキシ</t>
    </rPh>
    <rPh sb="13" eb="15">
      <t>アタゴ</t>
    </rPh>
    <phoneticPr fontId="9"/>
  </si>
  <si>
    <t>０９５（８２６）６３２１</t>
  </si>
  <si>
    <t>橋之口　裕太</t>
    <rPh sb="0" eb="3">
      <t>ハシノグチ</t>
    </rPh>
    <rPh sb="4" eb="6">
      <t>ユウタ</t>
    </rPh>
    <phoneticPr fontId="1"/>
  </si>
  <si>
    <t>０９５６（２６）２３２５</t>
  </si>
  <si>
    <t>０９５６（２６）２３２６</t>
  </si>
  <si>
    <t>松本　不染</t>
    <rPh sb="0" eb="2">
      <t>マツモト</t>
    </rPh>
    <rPh sb="3" eb="4">
      <t>フ</t>
    </rPh>
    <rPh sb="4" eb="5">
      <t>ソメ</t>
    </rPh>
    <phoneticPr fontId="1"/>
  </si>
  <si>
    <t>小幡　克己</t>
  </si>
  <si>
    <t>０９７８（３８）４８０６</t>
  </si>
  <si>
    <t>０９７８（３８）４８１１</t>
  </si>
  <si>
    <t>土肥　隆夫</t>
  </si>
  <si>
    <t>〒882-0863 延岡市緑ヶ丘３－７－２１</t>
    <rPh sb="10" eb="12">
      <t>ノベオカ</t>
    </rPh>
    <rPh sb="12" eb="13">
      <t>シ</t>
    </rPh>
    <rPh sb="13" eb="14">
      <t>ミドリ</t>
    </rPh>
    <rPh sb="15" eb="16">
      <t>オカ</t>
    </rPh>
    <phoneticPr fontId="9"/>
  </si>
  <si>
    <t>櫻美学園高等学校</t>
    <rPh sb="0" eb="1">
      <t>サクラ</t>
    </rPh>
    <rPh sb="1" eb="2">
      <t>ビ</t>
    </rPh>
    <rPh sb="2" eb="4">
      <t>ガクエン</t>
    </rPh>
    <rPh sb="4" eb="6">
      <t>コウトウ</t>
    </rPh>
    <rPh sb="6" eb="7">
      <t>ガク</t>
    </rPh>
    <rPh sb="7" eb="8">
      <t>コウ</t>
    </rPh>
    <phoneticPr fontId="9"/>
  </si>
  <si>
    <t>〒889-1996 北諸県郡三股町大字樺山１９９６</t>
    <rPh sb="10" eb="11">
      <t>キタ</t>
    </rPh>
    <rPh sb="11" eb="12">
      <t>ショ</t>
    </rPh>
    <rPh sb="13" eb="14">
      <t>グン</t>
    </rPh>
    <rPh sb="14" eb="17">
      <t>ミマタチョウ</t>
    </rPh>
    <rPh sb="17" eb="19">
      <t>オオアザ</t>
    </rPh>
    <rPh sb="19" eb="21">
      <t>カバヤマ</t>
    </rPh>
    <phoneticPr fontId="9"/>
  </si>
  <si>
    <t>０９９３（５２）７９７４</t>
  </si>
  <si>
    <t>０９９５（６３）３００１</t>
  </si>
  <si>
    <t>０９９（４７２）１３１９</t>
  </si>
  <si>
    <t>令和７年度入学状況および生徒数・卒業（修了）後の状況</t>
    <rPh sb="0" eb="2">
      <t>レイワ</t>
    </rPh>
    <rPh sb="3" eb="5">
      <t>ネンド</t>
    </rPh>
    <rPh sb="5" eb="9">
      <t>ニュウガクジョウキョウ</t>
    </rPh>
    <rPh sb="12" eb="15">
      <t>セイトスウ</t>
    </rPh>
    <rPh sb="16" eb="18">
      <t>ソツギョウ</t>
    </rPh>
    <rPh sb="19" eb="21">
      <t>シュウリョウ</t>
    </rPh>
    <rPh sb="22" eb="23">
      <t>アト</t>
    </rPh>
    <rPh sb="24" eb="26">
      <t>ジョウキョウ</t>
    </rPh>
    <phoneticPr fontId="1"/>
  </si>
  <si>
    <t>令和７年度生徒1人当たり納付金</t>
    <rPh sb="0" eb="2">
      <t>レイワ</t>
    </rPh>
    <rPh sb="3" eb="5">
      <t>ネンド</t>
    </rPh>
    <rPh sb="5" eb="7">
      <t>セイト</t>
    </rPh>
    <rPh sb="7" eb="9">
      <t>ヒトリ</t>
    </rPh>
    <rPh sb="9" eb="10">
      <t>ア</t>
    </rPh>
    <rPh sb="12" eb="15">
      <t>ノウフキン</t>
    </rPh>
    <phoneticPr fontId="1"/>
  </si>
  <si>
    <t>令和７年度看護専門教科の教職員の状況</t>
    <rPh sb="0" eb="2">
      <t>レイワ</t>
    </rPh>
    <rPh sb="3" eb="5">
      <t>ネンド</t>
    </rPh>
    <rPh sb="5" eb="7">
      <t>カンゴ</t>
    </rPh>
    <rPh sb="7" eb="9">
      <t>センモン</t>
    </rPh>
    <rPh sb="9" eb="11">
      <t>キョウカ</t>
    </rPh>
    <rPh sb="12" eb="15">
      <t>キョウショクイン</t>
    </rPh>
    <rPh sb="16" eb="18">
      <t>ジョウキョウ</t>
    </rPh>
    <phoneticPr fontId="1"/>
  </si>
  <si>
    <t>　１．令和７年度看護専門教科教員数</t>
    <rPh sb="3" eb="5">
      <t>レイワ</t>
    </rPh>
    <rPh sb="6" eb="8">
      <t>ネンド</t>
    </rPh>
    <rPh sb="8" eb="10">
      <t>カンゴ</t>
    </rPh>
    <rPh sb="10" eb="12">
      <t>センモン</t>
    </rPh>
    <rPh sb="12" eb="14">
      <t>キョウカ</t>
    </rPh>
    <rPh sb="14" eb="17">
      <t>キョウインスウ</t>
    </rPh>
    <phoneticPr fontId="1"/>
  </si>
  <si>
    <t>　１．令和６年度実習委託費</t>
    <rPh sb="3" eb="5">
      <t>レイワ</t>
    </rPh>
    <rPh sb="6" eb="8">
      <t>ネンド</t>
    </rPh>
    <rPh sb="8" eb="10">
      <t>ジッシュウ</t>
    </rPh>
    <rPh sb="10" eb="13">
      <t>イタクヒ</t>
    </rPh>
    <phoneticPr fontId="1"/>
  </si>
  <si>
    <t>　２．令和６年度実習施設数</t>
    <rPh sb="3" eb="5">
      <t>レイワ</t>
    </rPh>
    <rPh sb="6" eb="8">
      <t>ネンド</t>
    </rPh>
    <rPh sb="8" eb="10">
      <t>ジッシュウ</t>
    </rPh>
    <rPh sb="10" eb="13">
      <t>シセツスウ</t>
    </rPh>
    <phoneticPr fontId="1"/>
  </si>
  <si>
    <t>　１．第１１４回看護師国家試験受験状況</t>
    <rPh sb="3" eb="4">
      <t>ダイ</t>
    </rPh>
    <rPh sb="7" eb="8">
      <t>カイ</t>
    </rPh>
    <rPh sb="8" eb="11">
      <t>カンゴシ</t>
    </rPh>
    <rPh sb="11" eb="13">
      <t>コッカ</t>
    </rPh>
    <rPh sb="13" eb="15">
      <t>シケン</t>
    </rPh>
    <rPh sb="15" eb="17">
      <t>ジュケン</t>
    </rPh>
    <rPh sb="17" eb="19">
      <t>ジョウキョウ</t>
    </rPh>
    <phoneticPr fontId="1"/>
  </si>
  <si>
    <t>　２．２０２５年（令和７年）看護師国家試験（第１１４回）・准看護師試験の合格率（新卒者のみ）</t>
    <rPh sb="7" eb="8">
      <t>ネン</t>
    </rPh>
    <rPh sb="9" eb="11">
      <t>レイワ</t>
    </rPh>
    <rPh sb="12" eb="13">
      <t>ネン</t>
    </rPh>
    <rPh sb="14" eb="17">
      <t>カンゴシ</t>
    </rPh>
    <rPh sb="17" eb="21">
      <t>コッカシケン</t>
    </rPh>
    <rPh sb="29" eb="35">
      <t>ジュンカンゴシシケン</t>
    </rPh>
    <rPh sb="36" eb="39">
      <t>ゴウカクリツ</t>
    </rPh>
    <rPh sb="40" eb="43">
      <t>シンソツシャ</t>
    </rPh>
    <phoneticPr fontId="1"/>
  </si>
  <si>
    <t>Ⅵ．看護師国家試験の受験状況および合格率</t>
    <rPh sb="2" eb="5">
      <t>カンゴシ</t>
    </rPh>
    <rPh sb="5" eb="7">
      <t>コッカ</t>
    </rPh>
    <rPh sb="7" eb="9">
      <t>シケン</t>
    </rPh>
    <rPh sb="10" eb="14">
      <t>ジュケンジョウキョウ</t>
    </rPh>
    <rPh sb="17" eb="19">
      <t>ゴウカク</t>
    </rPh>
    <rPh sb="19" eb="20">
      <t>リツ</t>
    </rPh>
    <phoneticPr fontId="1"/>
  </si>
  <si>
    <t>聖カタリナ学園　※京都</t>
    <rPh sb="0" eb="1">
      <t>セイ</t>
    </rPh>
    <rPh sb="5" eb="7">
      <t>ガクエン</t>
    </rPh>
    <rPh sb="9" eb="11">
      <t>キョウト</t>
    </rPh>
    <phoneticPr fontId="9"/>
  </si>
  <si>
    <t>（上記表での上書き厳禁です。）</t>
    <phoneticPr fontId="1"/>
  </si>
  <si>
    <t>必ず「都道府県名」→「学校法人名」を
プルダウンから選択してください。
令和７年度学校名簿をもとに作成した学校基本情報が表示されます。</t>
    <rPh sb="36" eb="38">
      <t>レイワ</t>
    </rPh>
    <rPh sb="39" eb="41">
      <t>ネンド</t>
    </rPh>
    <rPh sb="41" eb="45">
      <t>ガッコウメイボ</t>
    </rPh>
    <rPh sb="49" eb="51">
      <t>サクセイ</t>
    </rPh>
    <rPh sb="53" eb="59">
      <t>ガッコウキホンジョウホウ</t>
    </rPh>
    <rPh sb="60" eb="62">
      <t>ヒョウジ</t>
    </rPh>
    <phoneticPr fontId="1"/>
  </si>
  <si>
    <t>２年課程専攻科　修了後の状況（令和７年３月修了者）</t>
    <rPh sb="1" eb="2">
      <t>ネン</t>
    </rPh>
    <rPh sb="2" eb="4">
      <t>カテイ</t>
    </rPh>
    <rPh sb="4" eb="7">
      <t>センコウカ</t>
    </rPh>
    <rPh sb="8" eb="10">
      <t>シュウリョウ</t>
    </rPh>
    <rPh sb="10" eb="11">
      <t>ゴ</t>
    </rPh>
    <rPh sb="12" eb="14">
      <t>ジョウキョウ</t>
    </rPh>
    <rPh sb="15" eb="17">
      <t>レイワ</t>
    </rPh>
    <rPh sb="18" eb="19">
      <t>ネン</t>
    </rPh>
    <rPh sb="20" eb="21">
      <t>ガツ</t>
    </rPh>
    <rPh sb="21" eb="24">
      <t>シュウリョウシャ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</si>
</sst>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
    <numFmt numFmtId="177" formatCode="0.0%"/>
    <numFmt numFmtId="178" formatCode="0.0"/>
    <numFmt numFmtId="179" formatCode="0_);[Red]\(0\)"/>
  </numFmts>
  <fonts count="1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rgb="FFFF0066"/>
      <name val="ＭＳ Ｐ明朝"/>
      <family val="1"/>
      <charset val="128"/>
    </font>
    <font>
      <b/>
      <sz val="11"/>
      <color theme="1"/>
      <name val="ＭＳ Ｐ明朝"/>
      <family val="1"/>
      <charset val="128"/>
    </font>
    <font>
      <b/>
      <sz val="12"/>
      <color theme="1"/>
      <name val="ＭＳ Ｐ明朝"/>
      <family val="1"/>
      <charset val="128"/>
    </font>
    <font>
      <b/>
      <sz val="11"/>
      <color rgb="FFFF0066"/>
      <name val="ＭＳ Ｐ明朝"/>
      <family val="1"/>
      <charset val="128"/>
    </font>
    <font>
      <sz val="10"/>
      <color theme="1"/>
      <name val="ＭＳ Ｐ明朝"/>
      <family val="1"/>
      <charset val="128"/>
    </font>
    <font>
      <sz val="11"/>
      <color theme="1"/>
      <name val="ＭＳ Ｐゴシック"/>
      <family val="2"/>
      <charset val="128"/>
      <scheme val="minor"/>
    </font>
    <font>
      <sz val="6"/>
      <name val="ＭＳ Ｐゴシック"/>
      <family val="3"/>
      <charset val="128"/>
    </font>
    <font>
      <i/>
      <sz val="11"/>
      <name val="ＭＳ Ｐゴシック"/>
      <family val="3"/>
      <charset val="128"/>
    </font>
    <font>
      <b/>
      <sz val="11"/>
      <name val="ＭＳ Ｐ明朝"/>
      <family val="1"/>
      <charset val="128"/>
    </font>
    <font>
      <sz val="11"/>
      <color theme="1"/>
      <name val="ＭＳ Ｐゴシック"/>
      <family val="3"/>
      <charset val="128"/>
    </font>
    <font>
      <b/>
      <sz val="12"/>
      <color theme="1"/>
      <name val="ＭＳ Ｐゴシック"/>
      <family val="3"/>
      <charset val="128"/>
    </font>
    <font>
      <b/>
      <sz val="14"/>
      <color theme="1"/>
      <name val="ＭＳ Ｐゴシック"/>
      <family val="3"/>
      <charset val="128"/>
    </font>
    <font>
      <sz val="12"/>
      <color theme="1"/>
      <name val="ＭＳ Ｐゴシック"/>
      <family val="3"/>
      <charset val="128"/>
    </font>
    <font>
      <b/>
      <sz val="12"/>
      <name val="ＭＳ Ｐゴシック"/>
      <family val="3"/>
      <charset val="128"/>
    </font>
    <font>
      <sz val="11"/>
      <name val="ＭＳ Ｐゴシック"/>
      <family val="3"/>
      <charset val="128"/>
    </font>
    <font>
      <b/>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明朝"/>
      <family val="1"/>
      <charset val="128"/>
    </font>
    <font>
      <b/>
      <sz val="16"/>
      <color rgb="FF0000FF"/>
      <name val="UD デジタル 教科書体 NP-B"/>
      <family val="1"/>
      <charset val="128"/>
    </font>
    <font>
      <sz val="11"/>
      <color rgb="FF0000FF"/>
      <name val="UD デジタル 教科書体 NK-B"/>
      <family val="1"/>
      <charset val="128"/>
    </font>
    <font>
      <b/>
      <sz val="10"/>
      <color theme="1"/>
      <name val="ＭＳ Ｐ明朝"/>
      <family val="1"/>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3"/>
      <name val="ＭＳ Ｐゴシック"/>
      <family val="3"/>
      <charset val="128"/>
    </font>
    <font>
      <sz val="9"/>
      <name val="ＭＳ Ｐゴシック"/>
      <family val="3"/>
      <charset val="128"/>
    </font>
    <font>
      <b/>
      <sz val="9"/>
      <name val="ＭＳ Ｐ明朝"/>
      <family val="1"/>
      <charset val="128"/>
    </font>
    <font>
      <sz val="10"/>
      <name val="ＭＳ Ｐゴシック"/>
      <family val="3"/>
      <charset val="128"/>
    </font>
    <font>
      <sz val="9"/>
      <name val="ＭＳ Ｐ明朝"/>
      <family val="1"/>
      <charset val="128"/>
    </font>
    <font>
      <sz val="11"/>
      <color theme="0"/>
      <name val="ＭＳ Ｐ明朝"/>
      <family val="1"/>
      <charset val="128"/>
    </font>
    <font>
      <b/>
      <sz val="14"/>
      <color theme="1"/>
      <name val="ＭＳ Ｐ明朝"/>
      <family val="1"/>
      <charset val="128"/>
    </font>
    <font>
      <sz val="9"/>
      <color rgb="FF000000"/>
      <name val="Meiryo UI"/>
      <family val="3"/>
      <charset val="128"/>
    </font>
    <font>
      <b/>
      <u/>
      <sz val="11"/>
      <color rgb="FFFF0000"/>
      <name val="ＭＳ Ｐゴシック"/>
      <family val="3"/>
      <charset val="128"/>
      <scheme val="minor"/>
    </font>
    <font>
      <b/>
      <sz val="9"/>
      <color rgb="FFFF0000"/>
      <name val="ＭＳ Ｐゴシック"/>
      <family val="3"/>
      <charset val="128"/>
      <scheme val="minor"/>
    </font>
    <font>
      <sz val="11"/>
      <color rgb="FFFF0066"/>
      <name val="ＭＳ Ｐゴシック"/>
      <family val="3"/>
      <charset val="128"/>
      <scheme val="minor"/>
    </font>
    <font>
      <b/>
      <sz val="12"/>
      <color theme="1"/>
      <name val="ＭＳ Ｐゴシック"/>
      <family val="3"/>
      <charset val="128"/>
      <scheme val="minor"/>
    </font>
    <font>
      <b/>
      <sz val="16"/>
      <color rgb="FFFF0000"/>
      <name val="ＭＳ Ｐゴシック"/>
      <family val="3"/>
      <charset val="128"/>
      <scheme val="minor"/>
    </font>
    <font>
      <b/>
      <sz val="16"/>
      <color theme="1"/>
      <name val="ＭＳ 明朝"/>
      <family val="1"/>
      <charset val="128"/>
    </font>
    <font>
      <b/>
      <sz val="20"/>
      <color theme="1"/>
      <name val="ＭＳ Ｐゴシック"/>
      <family val="3"/>
      <charset val="128"/>
      <scheme val="major"/>
    </font>
    <font>
      <b/>
      <sz val="16"/>
      <color theme="1"/>
      <name val="ＭＳ Ｐゴシック"/>
      <family val="3"/>
      <charset val="128"/>
      <scheme val="minor"/>
    </font>
    <font>
      <b/>
      <u/>
      <sz val="12"/>
      <color theme="1"/>
      <name val="ＭＳ Ｐゴシック"/>
      <family val="3"/>
      <charset val="128"/>
      <scheme val="minor"/>
    </font>
    <font>
      <sz val="12"/>
      <color theme="0"/>
      <name val="ＭＳ Ｐゴシック"/>
      <family val="3"/>
      <charset val="128"/>
      <scheme val="minor"/>
    </font>
    <font>
      <b/>
      <sz val="14"/>
      <color theme="1"/>
      <name val="ＭＳ Ｐゴシック"/>
      <family val="3"/>
      <charset val="128"/>
      <scheme val="minor"/>
    </font>
    <font>
      <b/>
      <sz val="9"/>
      <name val="ＭＳ Ｐゴシック"/>
      <family val="3"/>
      <charset val="128"/>
      <scheme val="minor"/>
    </font>
    <font>
      <sz val="12"/>
      <color rgb="FFFF0066"/>
      <name val="ＭＳ Ｐゴシック"/>
      <family val="3"/>
      <charset val="128"/>
      <scheme val="minor"/>
    </font>
    <font>
      <b/>
      <sz val="10"/>
      <color theme="1"/>
      <name val="ＭＳ Ｐゴシック"/>
      <family val="3"/>
      <charset val="128"/>
      <scheme val="minor"/>
    </font>
    <font>
      <sz val="12"/>
      <name val="ＭＳ Ｐゴシック"/>
      <family val="3"/>
      <charset val="128"/>
      <scheme val="minor"/>
    </font>
    <font>
      <b/>
      <sz val="11"/>
      <color theme="1"/>
      <name val="ＭＳ Ｐゴシック"/>
      <family val="3"/>
      <charset val="128"/>
      <scheme val="minor"/>
    </font>
    <font>
      <b/>
      <sz val="11"/>
      <color theme="0"/>
      <name val="ＭＳ Ｐゴシック"/>
      <family val="3"/>
      <charset val="128"/>
      <scheme val="minor"/>
    </font>
    <font>
      <sz val="10"/>
      <color theme="1"/>
      <name val="ＭＳ Ｐゴシック"/>
      <family val="3"/>
      <charset val="128"/>
      <scheme val="minor"/>
    </font>
    <font>
      <sz val="10"/>
      <color rgb="FFFF0066"/>
      <name val="ＭＳ Ｐゴシック"/>
      <family val="3"/>
      <charset val="128"/>
      <scheme val="minor"/>
    </font>
    <font>
      <b/>
      <sz val="11"/>
      <color rgb="FFFF0066"/>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8"/>
      <color theme="1"/>
      <name val="ＭＳ Ｐゴシック"/>
      <family val="3"/>
      <charset val="128"/>
      <scheme val="minor"/>
    </font>
    <font>
      <b/>
      <sz val="9"/>
      <color theme="1"/>
      <name val="ＭＳ Ｐゴシック"/>
      <family val="3"/>
      <charset val="128"/>
      <scheme val="minor"/>
    </font>
    <font>
      <b/>
      <u/>
      <sz val="11"/>
      <color rgb="FFFF0066"/>
      <name val="ＭＳ Ｐゴシック"/>
      <family val="3"/>
      <charset val="128"/>
      <scheme val="minor"/>
    </font>
    <font>
      <b/>
      <u/>
      <sz val="11"/>
      <color theme="1"/>
      <name val="ＭＳ Ｐゴシック"/>
      <family val="3"/>
      <charset val="128"/>
      <scheme val="minor"/>
    </font>
    <font>
      <sz val="11"/>
      <color theme="0"/>
      <name val="ＭＳ Ｐゴシック"/>
      <family val="3"/>
      <charset val="128"/>
      <scheme val="minor"/>
    </font>
    <font>
      <b/>
      <u/>
      <sz val="11"/>
      <name val="ＭＳ Ｐゴシック"/>
      <family val="3"/>
      <charset val="128"/>
      <scheme val="minor"/>
    </font>
    <font>
      <b/>
      <sz val="10"/>
      <color rgb="FFFF0066"/>
      <name val="ＭＳ Ｐゴシック"/>
      <family val="3"/>
      <charset val="128"/>
      <scheme val="minor"/>
    </font>
    <font>
      <sz val="9"/>
      <color theme="1"/>
      <name val="ＭＳ Ｐ明朝"/>
      <family val="1"/>
      <charset val="128"/>
    </font>
    <font>
      <b/>
      <sz val="12"/>
      <color theme="0"/>
      <name val="ＭＳ Ｐ明朝"/>
      <family val="1"/>
      <charset val="128"/>
    </font>
    <font>
      <sz val="14"/>
      <color theme="0"/>
      <name val="ＭＳ Ｐゴシック"/>
      <family val="3"/>
      <charset val="128"/>
      <scheme val="minor"/>
    </font>
    <font>
      <b/>
      <sz val="16"/>
      <color theme="0"/>
      <name val="ＭＳ Ｐゴシック"/>
      <family val="3"/>
      <charset val="128"/>
      <scheme val="minor"/>
    </font>
    <font>
      <b/>
      <u/>
      <sz val="14"/>
      <color rgb="FFFF0000"/>
      <name val="ＭＳ Ｐゴシック"/>
      <family val="3"/>
      <charset val="128"/>
      <scheme val="minor"/>
    </font>
    <font>
      <sz val="20"/>
      <color theme="1"/>
      <name val="ＭＳ Ｐゴシック"/>
      <family val="3"/>
      <charset val="128"/>
      <scheme val="minor"/>
    </font>
    <font>
      <b/>
      <sz val="18"/>
      <color theme="0"/>
      <name val="ＭＳ Ｐゴシック"/>
      <family val="3"/>
      <charset val="128"/>
      <scheme val="minor"/>
    </font>
    <font>
      <b/>
      <sz val="16"/>
      <color theme="2" tint="-9.9978637043366805E-2"/>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b/>
      <sz val="11"/>
      <color rgb="FFFF0000"/>
      <name val="ＭＳ Ｐゴシック"/>
      <family val="3"/>
      <charset val="128"/>
      <scheme val="minor"/>
    </font>
    <font>
      <sz val="10.5"/>
      <color theme="0"/>
      <name val="ＭＳ Ｐゴシック"/>
      <family val="3"/>
      <charset val="128"/>
      <scheme val="minor"/>
    </font>
    <font>
      <sz val="10.5"/>
      <color theme="0"/>
      <name val="ＭＳ Ｐ明朝"/>
      <family val="1"/>
      <charset val="128"/>
    </font>
    <font>
      <b/>
      <sz val="11"/>
      <color theme="6" tint="-0.499984740745262"/>
      <name val="ＭＳ Ｐゴシック"/>
      <family val="3"/>
      <charset val="128"/>
      <scheme val="minor"/>
    </font>
    <font>
      <sz val="11"/>
      <color theme="6" tint="-0.499984740745262"/>
      <name val="ＭＳ Ｐゴシック"/>
      <family val="3"/>
      <charset val="128"/>
      <scheme val="minor"/>
    </font>
    <font>
      <sz val="11.5"/>
      <color rgb="FFFF0066"/>
      <name val="ＭＳ Ｐゴシック"/>
      <family val="3"/>
      <charset val="128"/>
      <scheme val="minor"/>
    </font>
    <font>
      <b/>
      <sz val="11.5"/>
      <color rgb="FFFF0066"/>
      <name val="ＭＳ Ｐゴシック"/>
      <family val="3"/>
      <charset val="128"/>
      <scheme val="minor"/>
    </font>
    <font>
      <sz val="11.5"/>
      <color theme="1"/>
      <name val="ＭＳ Ｐゴシック"/>
      <family val="3"/>
      <charset val="128"/>
      <scheme val="minor"/>
    </font>
    <font>
      <sz val="36"/>
      <color theme="0"/>
      <name val="ＭＳ Ｐ明朝"/>
      <family val="1"/>
      <charset val="128"/>
    </font>
    <font>
      <b/>
      <sz val="16"/>
      <color rgb="FFFF0066"/>
      <name val="ＭＳ Ｐゴシック"/>
      <family val="3"/>
      <charset val="128"/>
      <scheme val="minor"/>
    </font>
    <font>
      <sz val="16"/>
      <color theme="2" tint="-9.9978637043366805E-2"/>
      <name val="ＭＳ Ｐゴシック"/>
      <family val="3"/>
      <charset val="128"/>
      <scheme val="minor"/>
    </font>
    <font>
      <b/>
      <sz val="18"/>
      <color theme="2" tint="-9.9978637043366805E-2"/>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6"/>
      <color rgb="FF0000FF"/>
      <name val="HGPｺﾞｼｯｸE"/>
      <family val="3"/>
      <charset val="128"/>
    </font>
    <font>
      <sz val="11"/>
      <color theme="0" tint="-4.9989318521683403E-2"/>
      <name val="ＭＳ Ｐゴシック"/>
      <family val="2"/>
      <charset val="128"/>
      <scheme val="minor"/>
    </font>
    <font>
      <sz val="11"/>
      <color theme="0" tint="-4.9989318521683403E-2"/>
      <name val="ＭＳ Ｐゴシック"/>
      <family val="3"/>
      <charset val="128"/>
      <scheme val="minor"/>
    </font>
    <font>
      <sz val="12"/>
      <color theme="0" tint="-4.9989318521683403E-2"/>
      <name val="ＭＳ Ｐゴシック"/>
      <family val="3"/>
      <charset val="128"/>
      <scheme val="minor"/>
    </font>
    <font>
      <b/>
      <sz val="14"/>
      <color theme="0" tint="-4.9989318521683403E-2"/>
      <name val="ＭＳ Ｐゴシック"/>
      <family val="3"/>
      <charset val="128"/>
      <scheme val="minor"/>
    </font>
    <font>
      <b/>
      <sz val="9"/>
      <color theme="0" tint="-4.9989318521683403E-2"/>
      <name val="ＭＳ Ｐゴシック"/>
      <family val="3"/>
      <charset val="128"/>
      <scheme val="minor"/>
    </font>
    <font>
      <sz val="9"/>
      <color theme="0" tint="-4.9989318521683403E-2"/>
      <name val="ＭＳ Ｐゴシック"/>
      <family val="3"/>
      <charset val="128"/>
      <scheme val="minor"/>
    </font>
    <font>
      <b/>
      <sz val="18"/>
      <color theme="0" tint="-4.9989318521683403E-2"/>
      <name val="ＭＳ Ｐゴシック"/>
      <family val="3"/>
      <charset val="128"/>
    </font>
    <font>
      <b/>
      <sz val="16"/>
      <color theme="0" tint="-4.9989318521683403E-2"/>
      <name val="ＭＳ Ｐゴシック"/>
      <family val="3"/>
      <charset val="128"/>
    </font>
    <font>
      <sz val="14"/>
      <color theme="0" tint="-4.9989318521683403E-2"/>
      <name val="ＭＳ Ｐゴシック"/>
      <family val="3"/>
      <charset val="128"/>
      <scheme val="minor"/>
    </font>
    <font>
      <b/>
      <sz val="11"/>
      <color theme="0" tint="-4.9989318521683403E-2"/>
      <name val="ＭＳ Ｐゴシック"/>
      <family val="3"/>
      <charset val="128"/>
    </font>
    <font>
      <b/>
      <sz val="11"/>
      <color theme="0" tint="-4.9989318521683403E-2"/>
      <name val="ＭＳ Ｐゴシック"/>
      <family val="3"/>
      <charset val="128"/>
      <scheme val="minor"/>
    </font>
    <font>
      <sz val="11"/>
      <color theme="0" tint="-4.9989318521683403E-2"/>
      <name val="ＭＳ Ｐゴシック"/>
      <family val="3"/>
      <charset val="128"/>
    </font>
    <font>
      <sz val="10"/>
      <color theme="0" tint="-4.9989318521683403E-2"/>
      <name val="ＭＳ Ｐゴシック"/>
      <family val="2"/>
      <charset val="128"/>
      <scheme val="minor"/>
    </font>
    <font>
      <sz val="10"/>
      <color theme="0" tint="-4.9989318521683403E-2"/>
      <name val="ＭＳ Ｐゴシック"/>
      <family val="3"/>
      <charset val="128"/>
      <scheme val="minor"/>
    </font>
    <font>
      <sz val="11"/>
      <color theme="0" tint="-4.9989318521683403E-2"/>
      <name val="ＭＳ Ｐ明朝"/>
      <family val="1"/>
      <charset val="128"/>
    </font>
    <font>
      <sz val="20"/>
      <color rgb="FFFF0066"/>
      <name val="ＭＳ Ｐゴシック"/>
      <family val="2"/>
      <charset val="128"/>
      <scheme val="minor"/>
    </font>
    <font>
      <sz val="11"/>
      <color theme="1"/>
      <name val="ＭＳ Ｐゴシック"/>
      <family val="2"/>
      <charset val="128"/>
    </font>
    <font>
      <sz val="11"/>
      <color theme="1" tint="0.14999847407452621"/>
      <name val="ＭＳ Ｐゴシック"/>
      <family val="3"/>
      <charset val="128"/>
      <scheme val="minor"/>
    </font>
    <font>
      <b/>
      <sz val="14"/>
      <color theme="0" tint="-0.249977111117893"/>
      <name val="ＭＳ Ｐゴシック"/>
      <family val="3"/>
      <charset val="128"/>
      <scheme val="minor"/>
    </font>
    <font>
      <sz val="14"/>
      <color theme="0" tint="-0.249977111117893"/>
      <name val="ＭＳ Ｐゴシック"/>
      <family val="3"/>
      <charset val="128"/>
      <scheme val="minor"/>
    </font>
  </fonts>
  <fills count="21">
    <fill>
      <patternFill patternType="none"/>
    </fill>
    <fill>
      <patternFill patternType="gray125"/>
    </fill>
    <fill>
      <patternFill patternType="solid">
        <fgColor rgb="FFFFCCCC"/>
        <bgColor indexed="64"/>
      </patternFill>
    </fill>
    <fill>
      <patternFill patternType="solid">
        <fgColor rgb="FFFFCCFF"/>
        <bgColor indexed="64"/>
      </patternFill>
    </fill>
    <fill>
      <patternFill patternType="solid">
        <fgColor rgb="FFCCECFF"/>
        <bgColor indexed="64"/>
      </patternFill>
    </fill>
    <fill>
      <patternFill patternType="solid">
        <fgColor rgb="FFCCFF99"/>
        <bgColor indexed="64"/>
      </patternFill>
    </fill>
    <fill>
      <patternFill patternType="solid">
        <fgColor rgb="FFCCCCFF"/>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E7FF"/>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FF99"/>
        <bgColor indexed="64"/>
      </patternFill>
    </fill>
    <fill>
      <patternFill patternType="solid">
        <fgColor indexed="9"/>
        <bgColor indexed="64"/>
      </patternFill>
    </fill>
    <fill>
      <patternFill patternType="solid">
        <fgColor theme="2"/>
        <bgColor indexed="64"/>
      </patternFill>
    </fill>
    <fill>
      <patternFill patternType="solid">
        <fgColor theme="6" tint="0.59999389629810485"/>
        <bgColor indexed="64"/>
      </patternFill>
    </fill>
    <fill>
      <patternFill patternType="solid">
        <fgColor rgb="FFF4F7ED"/>
        <bgColor indexed="64"/>
      </patternFill>
    </fill>
    <fill>
      <patternFill patternType="solid">
        <fgColor rgb="FFF6FBFC"/>
        <bgColor indexed="64"/>
      </patternFill>
    </fill>
    <fill>
      <patternFill patternType="solid">
        <fgColor rgb="FFFFFF0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top style="double">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double">
        <color indexed="64"/>
      </left>
      <right/>
      <top/>
      <bottom/>
      <diagonal/>
    </border>
    <border>
      <left style="double">
        <color auto="1"/>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
      <left/>
      <right style="hair">
        <color indexed="64"/>
      </right>
      <top style="hair">
        <color indexed="64"/>
      </top>
      <bottom style="double">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7" fillId="0" borderId="0"/>
  </cellStyleXfs>
  <cellXfs count="1594">
    <xf numFmtId="0" fontId="0" fillId="0" borderId="0" xfId="0">
      <alignment vertical="center"/>
    </xf>
    <xf numFmtId="0" fontId="2" fillId="0" borderId="0" xfId="0" applyFont="1">
      <alignment vertical="center"/>
    </xf>
    <xf numFmtId="0" fontId="10" fillId="0" borderId="0" xfId="0" applyFont="1" applyAlignment="1" applyProtection="1">
      <alignment vertical="center" wrapText="1"/>
      <protection locked="0"/>
    </xf>
    <xf numFmtId="0" fontId="14" fillId="0" borderId="0" xfId="0" applyFont="1">
      <alignment vertical="center"/>
    </xf>
    <xf numFmtId="0" fontId="15" fillId="0" borderId="0" xfId="0" applyFont="1">
      <alignment vertical="center"/>
    </xf>
    <xf numFmtId="0" fontId="12" fillId="0" borderId="37"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right" vertical="center"/>
    </xf>
    <xf numFmtId="0" fontId="19" fillId="0" borderId="0" xfId="0" applyFont="1">
      <alignment vertical="center"/>
    </xf>
    <xf numFmtId="0" fontId="15"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vertical="top"/>
    </xf>
    <xf numFmtId="0" fontId="12" fillId="0" borderId="0" xfId="0" applyFont="1" applyAlignment="1">
      <alignment horizontal="center" vertical="center" wrapText="1"/>
    </xf>
    <xf numFmtId="0" fontId="12" fillId="0" borderId="0" xfId="0" applyFont="1" applyAlignment="1">
      <alignment horizontal="right" vertical="center"/>
    </xf>
    <xf numFmtId="0" fontId="12" fillId="5" borderId="1" xfId="0" applyFont="1" applyFill="1" applyBorder="1">
      <alignment vertical="center"/>
    </xf>
    <xf numFmtId="0" fontId="12" fillId="0" borderId="0" xfId="0" applyFont="1" applyAlignment="1">
      <alignment horizontal="left" vertical="center" indent="1"/>
    </xf>
    <xf numFmtId="0" fontId="12" fillId="0" borderId="51" xfId="0" applyFont="1" applyBorder="1" applyAlignment="1">
      <alignment horizontal="center" vertical="center"/>
    </xf>
    <xf numFmtId="0" fontId="12" fillId="5" borderId="1" xfId="0" applyFont="1" applyFill="1" applyBorder="1" applyAlignment="1">
      <alignment horizontal="center" vertical="center"/>
    </xf>
    <xf numFmtId="0" fontId="12" fillId="0" borderId="16" xfId="0" applyFont="1" applyBorder="1" applyAlignment="1">
      <alignment horizontal="center" vertical="center" wrapText="1"/>
    </xf>
    <xf numFmtId="0" fontId="12" fillId="5" borderId="16" xfId="0" applyFont="1" applyFill="1" applyBorder="1" applyAlignment="1">
      <alignment horizontal="center" vertical="center"/>
    </xf>
    <xf numFmtId="0" fontId="12" fillId="0" borderId="10" xfId="0" applyFont="1" applyBorder="1" applyAlignment="1">
      <alignment horizontal="center" vertical="center" wrapText="1"/>
    </xf>
    <xf numFmtId="38" fontId="12" fillId="0" borderId="1" xfId="1" applyFont="1" applyBorder="1" applyAlignment="1">
      <alignment horizontal="right" vertical="center"/>
    </xf>
    <xf numFmtId="38" fontId="12" fillId="0" borderId="18" xfId="1" applyFont="1" applyBorder="1" applyAlignment="1">
      <alignment horizontal="right" vertical="center"/>
    </xf>
    <xf numFmtId="38" fontId="12" fillId="0" borderId="45" xfId="0" applyNumberFormat="1" applyFont="1" applyBorder="1" applyAlignment="1">
      <alignment horizontal="right" vertical="center"/>
    </xf>
    <xf numFmtId="0" fontId="12" fillId="0" borderId="37" xfId="0" applyFont="1" applyBorder="1" applyAlignment="1">
      <alignment horizontal="left" vertical="center"/>
    </xf>
    <xf numFmtId="0" fontId="12" fillId="0" borderId="24" xfId="0" applyFont="1" applyBorder="1" applyAlignment="1">
      <alignment horizontal="left" vertical="center" indent="1"/>
    </xf>
    <xf numFmtId="0" fontId="12" fillId="0" borderId="89" xfId="0" applyFont="1" applyBorder="1" applyAlignment="1">
      <alignment horizontal="left" vertical="center" indent="1"/>
    </xf>
    <xf numFmtId="0" fontId="12" fillId="0" borderId="98" xfId="0" applyFont="1" applyBorder="1" applyAlignment="1">
      <alignment horizontal="center" vertical="center"/>
    </xf>
    <xf numFmtId="38" fontId="12" fillId="0" borderId="47" xfId="0" applyNumberFormat="1" applyFont="1" applyBorder="1" applyAlignment="1">
      <alignment horizontal="right" vertical="center"/>
    </xf>
    <xf numFmtId="0" fontId="12" fillId="0" borderId="73" xfId="0" applyFont="1" applyBorder="1" applyAlignment="1">
      <alignment horizontal="right" vertical="center"/>
    </xf>
    <xf numFmtId="0" fontId="12" fillId="0" borderId="45" xfId="0" applyFont="1" applyBorder="1" applyAlignment="1">
      <alignment horizontal="right" vertical="center"/>
    </xf>
    <xf numFmtId="0" fontId="12" fillId="0" borderId="48" xfId="0" applyFont="1" applyBorder="1" applyAlignment="1">
      <alignment horizontal="right" vertical="center"/>
    </xf>
    <xf numFmtId="0" fontId="12" fillId="0" borderId="4" xfId="0" applyFont="1" applyBorder="1" applyAlignment="1">
      <alignment horizontal="right" vertical="center"/>
    </xf>
    <xf numFmtId="0" fontId="12" fillId="0" borderId="49" xfId="0" applyFont="1" applyBorder="1" applyAlignment="1">
      <alignment horizontal="right" vertical="center"/>
    </xf>
    <xf numFmtId="0" fontId="12" fillId="0" borderId="98" xfId="0" applyFont="1" applyBorder="1" applyAlignment="1">
      <alignment horizontal="left" vertical="center" indent="1"/>
    </xf>
    <xf numFmtId="0" fontId="12" fillId="0" borderId="94" xfId="0" applyFont="1" applyBorder="1" applyAlignment="1">
      <alignment horizontal="left" vertical="center" indent="1"/>
    </xf>
    <xf numFmtId="0" fontId="12" fillId="0" borderId="91" xfId="0" applyFont="1" applyBorder="1" applyAlignment="1">
      <alignment horizontal="left" vertical="center" indent="1"/>
    </xf>
    <xf numFmtId="0" fontId="12" fillId="0" borderId="74" xfId="0" applyFont="1" applyBorder="1" applyAlignment="1">
      <alignment horizontal="right" vertical="center"/>
    </xf>
    <xf numFmtId="0" fontId="12" fillId="0" borderId="47" xfId="0" applyFont="1" applyBorder="1" applyAlignment="1">
      <alignment horizontal="right" vertical="center"/>
    </xf>
    <xf numFmtId="0" fontId="12" fillId="0" borderId="18" xfId="0" applyFont="1" applyBorder="1" applyAlignment="1">
      <alignment horizontal="right" vertical="center"/>
    </xf>
    <xf numFmtId="0" fontId="12" fillId="0" borderId="28" xfId="0" applyFont="1" applyBorder="1" applyAlignment="1">
      <alignment horizontal="right" vertical="center"/>
    </xf>
    <xf numFmtId="0" fontId="12" fillId="0" borderId="4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13" xfId="0" applyFont="1" applyBorder="1" applyAlignment="1">
      <alignment horizontal="right" vertical="center"/>
    </xf>
    <xf numFmtId="0" fontId="12" fillId="0" borderId="94" xfId="0" applyFont="1" applyBorder="1" applyAlignment="1">
      <alignment horizontal="left" vertical="center"/>
    </xf>
    <xf numFmtId="0" fontId="12" fillId="0" borderId="95" xfId="0" applyFont="1" applyBorder="1" applyAlignment="1">
      <alignment horizontal="left" vertical="center" indent="1"/>
    </xf>
    <xf numFmtId="0" fontId="12" fillId="5" borderId="18" xfId="0" applyFont="1" applyFill="1" applyBorder="1">
      <alignment vertical="center"/>
    </xf>
    <xf numFmtId="0" fontId="12" fillId="5" borderId="45"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2" fillId="5" borderId="28" xfId="0" applyFont="1" applyFill="1" applyBorder="1">
      <alignment vertical="center"/>
    </xf>
    <xf numFmtId="0" fontId="12" fillId="5" borderId="73" xfId="0" applyFont="1" applyFill="1" applyBorder="1">
      <alignment vertical="center"/>
    </xf>
    <xf numFmtId="0" fontId="12" fillId="0" borderId="97" xfId="0" applyFont="1" applyBorder="1" applyAlignment="1">
      <alignment horizontal="left" vertical="center"/>
    </xf>
    <xf numFmtId="0" fontId="12" fillId="0" borderId="45" xfId="0" applyFont="1" applyBorder="1" applyAlignment="1">
      <alignment horizontal="center" vertical="center"/>
    </xf>
    <xf numFmtId="0" fontId="12" fillId="5" borderId="45" xfId="0" applyFont="1" applyFill="1" applyBorder="1" applyAlignment="1">
      <alignment horizontal="right" vertical="center"/>
    </xf>
    <xf numFmtId="0" fontId="12" fillId="5" borderId="48" xfId="0" applyFont="1" applyFill="1" applyBorder="1" applyAlignment="1">
      <alignment horizontal="right" vertical="center"/>
    </xf>
    <xf numFmtId="0" fontId="12" fillId="0" borderId="49" xfId="0" applyFont="1" applyBorder="1" applyAlignment="1">
      <alignment horizontal="center" vertical="center"/>
    </xf>
    <xf numFmtId="0" fontId="12" fillId="0" borderId="94" xfId="0" applyFont="1" applyBorder="1" applyAlignment="1">
      <alignment horizontal="center" vertical="center"/>
    </xf>
    <xf numFmtId="0" fontId="12" fillId="9" borderId="94" xfId="0" applyFont="1" applyFill="1" applyBorder="1" applyAlignment="1">
      <alignment horizontal="center" vertical="center"/>
    </xf>
    <xf numFmtId="0" fontId="12" fillId="5" borderId="47" xfId="0" applyFont="1" applyFill="1" applyBorder="1" applyAlignment="1">
      <alignment horizontal="right" vertical="center"/>
    </xf>
    <xf numFmtId="0" fontId="12" fillId="7" borderId="45" xfId="0" applyFont="1" applyFill="1" applyBorder="1" applyAlignment="1">
      <alignment horizontal="right" vertical="center"/>
    </xf>
    <xf numFmtId="0" fontId="12" fillId="0" borderId="89" xfId="0" applyFont="1" applyBorder="1" applyAlignment="1">
      <alignment horizontal="left" vertical="center"/>
    </xf>
    <xf numFmtId="0" fontId="12" fillId="5" borderId="49" xfId="0" applyFont="1" applyFill="1" applyBorder="1" applyAlignment="1">
      <alignment horizontal="right" vertical="center"/>
    </xf>
    <xf numFmtId="0" fontId="12" fillId="0" borderId="84" xfId="0" applyFont="1" applyBorder="1" applyAlignment="1">
      <alignment horizontal="center" vertical="center" wrapText="1"/>
    </xf>
    <xf numFmtId="177" fontId="12" fillId="0" borderId="48" xfId="2" applyNumberFormat="1" applyFont="1" applyBorder="1" applyAlignment="1">
      <alignment horizontal="right" vertical="center"/>
    </xf>
    <xf numFmtId="177" fontId="12" fillId="0" borderId="46" xfId="2" applyNumberFormat="1" applyFont="1" applyBorder="1" applyAlignment="1">
      <alignment horizontal="right" vertical="center"/>
    </xf>
    <xf numFmtId="0" fontId="12" fillId="5" borderId="36" xfId="0" applyFont="1" applyFill="1" applyBorder="1">
      <alignment vertical="center"/>
    </xf>
    <xf numFmtId="0" fontId="12" fillId="5" borderId="33" xfId="0" applyFont="1" applyFill="1" applyBorder="1">
      <alignment vertical="center"/>
    </xf>
    <xf numFmtId="0" fontId="12" fillId="0" borderId="101" xfId="0" applyFont="1" applyBorder="1" applyAlignment="1">
      <alignment horizontal="left" vertical="center" indent="1"/>
    </xf>
    <xf numFmtId="0" fontId="12" fillId="0" borderId="21" xfId="0" applyFont="1" applyBorder="1" applyAlignment="1">
      <alignment horizontal="right" vertical="center"/>
    </xf>
    <xf numFmtId="0" fontId="12" fillId="0" borderId="19" xfId="0" applyFont="1" applyBorder="1" applyAlignment="1">
      <alignment horizontal="right" vertical="center"/>
    </xf>
    <xf numFmtId="0" fontId="12" fillId="5" borderId="19" xfId="0" applyFont="1" applyFill="1" applyBorder="1">
      <alignment vertical="center"/>
    </xf>
    <xf numFmtId="0" fontId="12" fillId="5" borderId="26" xfId="0" applyFont="1" applyFill="1" applyBorder="1">
      <alignment vertical="center"/>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7" xfId="0" applyFont="1" applyBorder="1" applyAlignment="1">
      <alignment horizontal="right" vertical="center"/>
    </xf>
    <xf numFmtId="0" fontId="12" fillId="0" borderId="5" xfId="0" applyFont="1" applyBorder="1" applyAlignment="1">
      <alignment horizontal="left" vertical="center"/>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100" xfId="0" applyFont="1" applyBorder="1" applyAlignment="1">
      <alignment horizontal="center" vertical="center"/>
    </xf>
    <xf numFmtId="0" fontId="12" fillId="0" borderId="97" xfId="0" applyFont="1" applyBorder="1">
      <alignment vertical="center"/>
    </xf>
    <xf numFmtId="49" fontId="12" fillId="0" borderId="0" xfId="0" applyNumberFormat="1" applyFont="1" applyAlignment="1">
      <alignment horizontal="right" vertical="center"/>
    </xf>
    <xf numFmtId="38" fontId="12" fillId="0" borderId="0" xfId="0" applyNumberFormat="1" applyFont="1" applyAlignment="1">
      <alignment horizontal="right" vertical="center"/>
    </xf>
    <xf numFmtId="38" fontId="12" fillId="0" borderId="0" xfId="1" applyFont="1" applyBorder="1" applyAlignment="1">
      <alignment horizontal="center" vertical="center"/>
    </xf>
    <xf numFmtId="0" fontId="12" fillId="0" borderId="82" xfId="0" applyFont="1" applyBorder="1" applyAlignment="1">
      <alignment horizontal="center" vertical="center"/>
    </xf>
    <xf numFmtId="0" fontId="12" fillId="0" borderId="95" xfId="0" applyFont="1" applyBorder="1">
      <alignment vertical="center"/>
    </xf>
    <xf numFmtId="0" fontId="12" fillId="0" borderId="98" xfId="0" applyFont="1" applyBorder="1">
      <alignment vertical="center"/>
    </xf>
    <xf numFmtId="0" fontId="12" fillId="0" borderId="94" xfId="0" applyFont="1" applyBorder="1">
      <alignment vertical="center"/>
    </xf>
    <xf numFmtId="0" fontId="12" fillId="0" borderId="98" xfId="0" applyFont="1" applyBorder="1" applyAlignment="1">
      <alignment horizontal="left" vertical="center"/>
    </xf>
    <xf numFmtId="0" fontId="12" fillId="8" borderId="73" xfId="0" applyFont="1" applyFill="1" applyBorder="1">
      <alignment vertical="center"/>
    </xf>
    <xf numFmtId="0" fontId="12" fillId="8" borderId="45" xfId="0" applyFont="1" applyFill="1" applyBorder="1" applyAlignment="1">
      <alignment horizontal="right" vertical="center"/>
    </xf>
    <xf numFmtId="38" fontId="12" fillId="0" borderId="27" xfId="1" applyFont="1" applyBorder="1" applyAlignment="1">
      <alignment horizontal="right" vertical="center"/>
    </xf>
    <xf numFmtId="38" fontId="12" fillId="0" borderId="28" xfId="1" applyFont="1" applyBorder="1" applyAlignment="1">
      <alignment horizontal="right" vertical="center"/>
    </xf>
    <xf numFmtId="38" fontId="12" fillId="0" borderId="74" xfId="1" applyFont="1" applyBorder="1" applyAlignment="1">
      <alignment horizontal="right" vertical="center"/>
    </xf>
    <xf numFmtId="38" fontId="12" fillId="8" borderId="73" xfId="1" applyFont="1" applyFill="1" applyBorder="1" applyAlignment="1">
      <alignment horizontal="right" vertical="center"/>
    </xf>
    <xf numFmtId="0" fontId="12" fillId="8" borderId="48" xfId="0" applyFont="1" applyFill="1" applyBorder="1" applyAlignment="1">
      <alignment horizontal="right" vertical="center"/>
    </xf>
    <xf numFmtId="0" fontId="12" fillId="0" borderId="100" xfId="0" applyFont="1" applyBorder="1">
      <alignment vertical="center"/>
    </xf>
    <xf numFmtId="0" fontId="12" fillId="0" borderId="5" xfId="0" applyFont="1" applyBorder="1" applyAlignment="1">
      <alignment horizontal="center" vertical="center"/>
    </xf>
    <xf numFmtId="0" fontId="12" fillId="0" borderId="91" xfId="0" applyFont="1" applyBorder="1" applyAlignment="1">
      <alignment horizontal="center" vertical="center"/>
    </xf>
    <xf numFmtId="0" fontId="12" fillId="0" borderId="97" xfId="0" applyFont="1" applyBorder="1" applyAlignment="1">
      <alignment horizontal="center" vertical="center"/>
    </xf>
    <xf numFmtId="0" fontId="12" fillId="0" borderId="95" xfId="0" applyFont="1" applyBorder="1" applyAlignment="1">
      <alignment horizontal="center" vertical="center"/>
    </xf>
    <xf numFmtId="178" fontId="12" fillId="0" borderId="45" xfId="2" applyNumberFormat="1" applyFont="1" applyBorder="1" applyAlignment="1">
      <alignment horizontal="right" vertical="center"/>
    </xf>
    <xf numFmtId="0" fontId="12" fillId="0" borderId="2" xfId="0" applyFont="1" applyBorder="1" applyAlignment="1">
      <alignment horizontal="right" vertical="center"/>
    </xf>
    <xf numFmtId="0" fontId="12" fillId="0" borderId="20" xfId="0" applyFont="1" applyBorder="1" applyAlignment="1">
      <alignment horizontal="right" vertical="center"/>
    </xf>
    <xf numFmtId="0" fontId="12" fillId="5" borderId="34" xfId="0" applyFont="1" applyFill="1" applyBorder="1">
      <alignment vertical="center"/>
    </xf>
    <xf numFmtId="0" fontId="12" fillId="0" borderId="46" xfId="0" applyFont="1" applyBorder="1" applyAlignment="1">
      <alignment horizontal="center" vertical="center" wrapText="1"/>
    </xf>
    <xf numFmtId="0" fontId="12" fillId="5" borderId="47" xfId="0" applyFont="1" applyFill="1" applyBorder="1" applyAlignment="1">
      <alignment horizontal="center" vertical="center" wrapText="1"/>
    </xf>
    <xf numFmtId="0" fontId="12" fillId="5" borderId="27" xfId="0" applyFont="1" applyFill="1" applyBorder="1">
      <alignment vertical="center"/>
    </xf>
    <xf numFmtId="0" fontId="12" fillId="5" borderId="74" xfId="0" applyFont="1" applyFill="1" applyBorder="1">
      <alignment vertical="center"/>
    </xf>
    <xf numFmtId="0" fontId="12" fillId="5" borderId="102" xfId="0" applyFont="1" applyFill="1" applyBorder="1">
      <alignment vertical="center"/>
    </xf>
    <xf numFmtId="0" fontId="12" fillId="0" borderId="11" xfId="0" applyFont="1" applyBorder="1" applyAlignment="1">
      <alignment horizontal="right" vertical="center"/>
    </xf>
    <xf numFmtId="0" fontId="12" fillId="5" borderId="97" xfId="0" applyFont="1" applyFill="1" applyBorder="1" applyAlignment="1">
      <alignment horizontal="center" vertical="center"/>
    </xf>
    <xf numFmtId="0" fontId="12" fillId="5" borderId="37" xfId="0" applyFont="1" applyFill="1" applyBorder="1">
      <alignment vertical="center"/>
    </xf>
    <xf numFmtId="0" fontId="12" fillId="5" borderId="103" xfId="0" applyFont="1" applyFill="1" applyBorder="1">
      <alignment vertical="center"/>
    </xf>
    <xf numFmtId="38" fontId="12" fillId="10" borderId="1" xfId="1" applyFont="1" applyFill="1" applyBorder="1" applyAlignment="1">
      <alignment horizontal="right" vertical="center"/>
    </xf>
    <xf numFmtId="0" fontId="12" fillId="10" borderId="1" xfId="0" applyFont="1" applyFill="1" applyBorder="1">
      <alignment vertical="center"/>
    </xf>
    <xf numFmtId="38" fontId="12" fillId="10" borderId="1" xfId="0" applyNumberFormat="1" applyFont="1" applyFill="1" applyBorder="1">
      <alignment vertical="center"/>
    </xf>
    <xf numFmtId="0" fontId="12" fillId="2" borderId="78" xfId="0" applyFont="1" applyFill="1" applyBorder="1" applyAlignment="1">
      <alignment horizontal="center" vertical="center"/>
    </xf>
    <xf numFmtId="0" fontId="12" fillId="2" borderId="79" xfId="0" applyFont="1" applyFill="1" applyBorder="1" applyAlignment="1">
      <alignment horizontal="center" vertical="center"/>
    </xf>
    <xf numFmtId="0" fontId="12" fillId="6" borderId="79" xfId="0" applyFont="1" applyFill="1" applyBorder="1" applyAlignment="1">
      <alignment horizontal="center" vertical="center"/>
    </xf>
    <xf numFmtId="0" fontId="12" fillId="6" borderId="71"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5" xfId="0" applyFont="1" applyFill="1" applyBorder="1" applyAlignment="1">
      <alignment horizontal="center" vertical="center"/>
    </xf>
    <xf numFmtId="0" fontId="12" fillId="6" borderId="45" xfId="0" applyFont="1" applyFill="1" applyBorder="1" applyAlignment="1">
      <alignment horizontal="center" vertical="center"/>
    </xf>
    <xf numFmtId="0" fontId="12" fillId="6" borderId="48"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73" xfId="0" applyFont="1" applyFill="1" applyBorder="1" applyAlignment="1">
      <alignment horizontal="center" vertical="center"/>
    </xf>
    <xf numFmtId="0" fontId="12" fillId="5" borderId="74" xfId="0" applyFont="1" applyFill="1" applyBorder="1" applyAlignment="1">
      <alignment horizontal="center" vertical="center"/>
    </xf>
    <xf numFmtId="0" fontId="12" fillId="5" borderId="73" xfId="0" applyFont="1" applyFill="1" applyBorder="1" applyAlignment="1">
      <alignment horizontal="center" vertical="center" wrapText="1"/>
    </xf>
    <xf numFmtId="0" fontId="17" fillId="5" borderId="48" xfId="0" applyFont="1" applyFill="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13" fillId="3" borderId="0" xfId="0" applyFont="1" applyFill="1">
      <alignment vertical="center"/>
    </xf>
    <xf numFmtId="0" fontId="12" fillId="3" borderId="0" xfId="0" applyFont="1" applyFill="1">
      <alignment vertical="center"/>
    </xf>
    <xf numFmtId="0" fontId="12" fillId="11" borderId="93" xfId="0" applyFont="1" applyFill="1" applyBorder="1" applyAlignment="1">
      <alignment horizontal="center" vertical="center"/>
    </xf>
    <xf numFmtId="0" fontId="12" fillId="11" borderId="29" xfId="0" applyFont="1" applyFill="1" applyBorder="1" applyAlignment="1">
      <alignment horizontal="center" vertical="center"/>
    </xf>
    <xf numFmtId="0" fontId="12" fillId="11" borderId="67" xfId="0" applyFont="1" applyFill="1" applyBorder="1" applyAlignment="1">
      <alignment horizontal="center" vertical="center"/>
    </xf>
    <xf numFmtId="0" fontId="23" fillId="0" borderId="0" xfId="0" applyFont="1">
      <alignment vertical="center"/>
    </xf>
    <xf numFmtId="0" fontId="12" fillId="5" borderId="46" xfId="0" applyFont="1" applyFill="1" applyBorder="1" applyAlignment="1">
      <alignment horizontal="right" vertical="center"/>
    </xf>
    <xf numFmtId="0" fontId="12" fillId="5" borderId="2" xfId="0" applyFont="1" applyFill="1" applyBorder="1" applyAlignment="1">
      <alignment horizontal="center" vertical="center"/>
    </xf>
    <xf numFmtId="0" fontId="12" fillId="5" borderId="74" xfId="0" applyFont="1" applyFill="1" applyBorder="1" applyAlignment="1">
      <alignment horizontal="center" vertical="center" wrapText="1"/>
    </xf>
    <xf numFmtId="0" fontId="17" fillId="5" borderId="46" xfId="0" applyFont="1" applyFill="1" applyBorder="1" applyAlignment="1">
      <alignment horizontal="center" vertical="center"/>
    </xf>
    <xf numFmtId="0" fontId="17" fillId="5" borderId="11" xfId="0" applyFont="1" applyFill="1" applyBorder="1" applyAlignment="1">
      <alignment horizontal="right" vertical="center"/>
    </xf>
    <xf numFmtId="0" fontId="17" fillId="5" borderId="2" xfId="0" applyFont="1" applyFill="1" applyBorder="1" applyAlignment="1">
      <alignment horizontal="right" vertical="center"/>
    </xf>
    <xf numFmtId="0" fontId="17" fillId="5" borderId="46" xfId="0" applyFont="1" applyFill="1" applyBorder="1" applyAlignment="1">
      <alignment horizontal="right" vertical="center"/>
    </xf>
    <xf numFmtId="0" fontId="12" fillId="0" borderId="47" xfId="0" applyFont="1" applyBorder="1" applyAlignment="1">
      <alignment horizontal="center" vertical="center"/>
    </xf>
    <xf numFmtId="0" fontId="17" fillId="5" borderId="28" xfId="0" applyFont="1" applyFill="1" applyBorder="1" applyAlignment="1">
      <alignment horizontal="right" vertical="center"/>
    </xf>
    <xf numFmtId="0" fontId="17" fillId="5" borderId="73" xfId="0" applyFont="1" applyFill="1" applyBorder="1" applyAlignment="1">
      <alignment horizontal="right" vertical="center"/>
    </xf>
    <xf numFmtId="0" fontId="17" fillId="5" borderId="48" xfId="0" applyFont="1" applyFill="1" applyBorder="1" applyAlignment="1">
      <alignment horizontal="right" vertical="center"/>
    </xf>
    <xf numFmtId="0" fontId="12" fillId="0" borderId="12" xfId="0" applyFont="1" applyBorder="1" applyAlignment="1">
      <alignment horizontal="right" vertical="center"/>
    </xf>
    <xf numFmtId="0" fontId="12" fillId="0" borderId="3" xfId="0" applyFont="1" applyBorder="1" applyAlignment="1">
      <alignment horizontal="right" vertical="center"/>
    </xf>
    <xf numFmtId="0" fontId="12" fillId="0" borderId="83" xfId="0" applyFont="1" applyBorder="1" applyAlignment="1">
      <alignment horizontal="right" vertical="center"/>
    </xf>
    <xf numFmtId="0" fontId="17" fillId="5" borderId="25" xfId="0" applyFont="1" applyFill="1" applyBorder="1">
      <alignment vertical="center"/>
    </xf>
    <xf numFmtId="0" fontId="17" fillId="5" borderId="92" xfId="0" applyFont="1" applyFill="1" applyBorder="1">
      <alignment vertical="center"/>
    </xf>
    <xf numFmtId="0" fontId="17" fillId="5" borderId="90" xfId="0" applyFont="1" applyFill="1" applyBorder="1">
      <alignment vertical="center"/>
    </xf>
    <xf numFmtId="0" fontId="12" fillId="0" borderId="95" xfId="0" applyFont="1" applyBorder="1" applyAlignment="1">
      <alignment horizontal="right" vertical="center"/>
    </xf>
    <xf numFmtId="0" fontId="12" fillId="0" borderId="98" xfId="0" applyFont="1" applyBorder="1" applyAlignment="1">
      <alignment horizontal="right" vertical="center"/>
    </xf>
    <xf numFmtId="0" fontId="12" fillId="0" borderId="94" xfId="0" applyFont="1" applyBorder="1" applyAlignment="1">
      <alignment horizontal="right" vertical="center"/>
    </xf>
    <xf numFmtId="0" fontId="20" fillId="0" borderId="16" xfId="0" applyFont="1" applyBorder="1" applyAlignment="1">
      <alignment horizontal="center" vertical="center" wrapText="1"/>
    </xf>
    <xf numFmtId="0" fontId="20" fillId="5" borderId="16"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85" xfId="0" applyFont="1" applyFill="1" applyBorder="1" applyAlignment="1">
      <alignment horizontal="center" vertical="center" wrapText="1"/>
    </xf>
    <xf numFmtId="9" fontId="12" fillId="0" borderId="46" xfId="2" applyFont="1" applyBorder="1" applyAlignment="1">
      <alignment horizontal="right" vertical="center"/>
    </xf>
    <xf numFmtId="0" fontId="25" fillId="0" borderId="0" xfId="0" applyFont="1">
      <alignment vertical="center"/>
    </xf>
    <xf numFmtId="0" fontId="25" fillId="0" borderId="0" xfId="0" applyFont="1" applyAlignment="1">
      <alignment horizontal="center" vertical="center"/>
    </xf>
    <xf numFmtId="0" fontId="29" fillId="0" borderId="0" xfId="3" applyFont="1" applyAlignment="1">
      <alignment vertical="center"/>
    </xf>
    <xf numFmtId="0" fontId="16" fillId="0" borderId="0" xfId="3" applyFont="1" applyAlignment="1">
      <alignment horizontal="center" vertical="center"/>
    </xf>
    <xf numFmtId="0" fontId="29" fillId="0" borderId="0" xfId="3" applyFont="1" applyAlignment="1">
      <alignment horizontal="right" vertical="center"/>
    </xf>
    <xf numFmtId="0" fontId="29" fillId="0" borderId="0" xfId="3" applyFont="1" applyAlignment="1">
      <alignment horizontal="center" vertical="center"/>
    </xf>
    <xf numFmtId="0" fontId="29" fillId="0" borderId="0" xfId="3" applyFont="1" applyAlignment="1">
      <alignment horizontal="left" vertical="center"/>
    </xf>
    <xf numFmtId="58" fontId="29" fillId="0" borderId="0" xfId="3" applyNumberFormat="1" applyFont="1" applyAlignment="1">
      <alignment horizontal="right" vertical="center"/>
    </xf>
    <xf numFmtId="0" fontId="30" fillId="0" borderId="0" xfId="3" applyFont="1" applyAlignment="1">
      <alignment vertical="center"/>
    </xf>
    <xf numFmtId="0" fontId="29" fillId="0" borderId="0" xfId="3" applyFont="1" applyAlignment="1">
      <alignment horizontal="left" vertical="center" indent="1"/>
    </xf>
    <xf numFmtId="0" fontId="31" fillId="0" borderId="9" xfId="3" applyFont="1" applyBorder="1" applyAlignment="1">
      <alignment horizontal="left" vertical="center"/>
    </xf>
    <xf numFmtId="0" fontId="31" fillId="0" borderId="10" xfId="3" applyFont="1" applyBorder="1" applyAlignment="1">
      <alignment horizontal="left" vertical="center"/>
    </xf>
    <xf numFmtId="0" fontId="31" fillId="0" borderId="0" xfId="3" applyFont="1" applyAlignment="1">
      <alignment horizontal="left" vertical="center"/>
    </xf>
    <xf numFmtId="0" fontId="31" fillId="0" borderId="15" xfId="3" applyFont="1" applyBorder="1" applyAlignment="1">
      <alignment horizontal="left" vertical="center"/>
    </xf>
    <xf numFmtId="0" fontId="31" fillId="0" borderId="12" xfId="3" applyFont="1" applyBorder="1" applyAlignment="1">
      <alignment horizontal="left" vertical="center"/>
    </xf>
    <xf numFmtId="0" fontId="31" fillId="0" borderId="13" xfId="3" applyFont="1" applyBorder="1" applyAlignment="1">
      <alignment horizontal="left" vertical="center"/>
    </xf>
    <xf numFmtId="0" fontId="29" fillId="0" borderId="0" xfId="3" applyFont="1" applyAlignment="1">
      <alignment vertical="center" wrapText="1"/>
    </xf>
    <xf numFmtId="0" fontId="29" fillId="0" borderId="1" xfId="3" applyFont="1" applyBorder="1" applyAlignment="1">
      <alignment vertical="center" wrapText="1"/>
    </xf>
    <xf numFmtId="0" fontId="29" fillId="0" borderId="1" xfId="3" applyFont="1" applyBorder="1" applyAlignment="1">
      <alignment vertical="center"/>
    </xf>
    <xf numFmtId="0" fontId="29" fillId="0" borderId="1" xfId="3" applyFont="1" applyBorder="1" applyAlignment="1">
      <alignment horizontal="left" vertical="center"/>
    </xf>
    <xf numFmtId="0" fontId="31" fillId="0" borderId="1" xfId="3" applyFont="1" applyBorder="1" applyAlignment="1">
      <alignment horizontal="left" vertical="center"/>
    </xf>
    <xf numFmtId="0" fontId="32" fillId="0" borderId="1" xfId="3" applyFont="1" applyBorder="1" applyAlignment="1">
      <alignment vertical="center"/>
    </xf>
    <xf numFmtId="0" fontId="31" fillId="0" borderId="1" xfId="3" applyFont="1" applyBorder="1" applyAlignment="1">
      <alignment vertical="center"/>
    </xf>
    <xf numFmtId="0" fontId="31" fillId="0" borderId="1" xfId="3" applyFont="1" applyBorder="1" applyAlignment="1">
      <alignment vertical="center" wrapText="1"/>
    </xf>
    <xf numFmtId="0" fontId="31" fillId="0" borderId="1" xfId="3" applyFont="1" applyBorder="1" applyAlignment="1">
      <alignment vertical="center" shrinkToFit="1"/>
    </xf>
    <xf numFmtId="0" fontId="31" fillId="15" borderId="1" xfId="3" applyFont="1" applyFill="1" applyBorder="1" applyAlignment="1">
      <alignment vertical="center" wrapText="1"/>
    </xf>
    <xf numFmtId="0" fontId="0" fillId="0" borderId="1" xfId="0" applyBorder="1">
      <alignment vertical="center"/>
    </xf>
    <xf numFmtId="0" fontId="0" fillId="0" borderId="12" xfId="0" applyBorder="1">
      <alignment vertical="center"/>
    </xf>
    <xf numFmtId="0" fontId="21" fillId="14" borderId="0" xfId="0" applyFont="1" applyFill="1" applyAlignment="1">
      <alignment horizontal="center" vertical="center"/>
    </xf>
    <xf numFmtId="0" fontId="39" fillId="0" borderId="0" xfId="0" applyFont="1">
      <alignment vertical="center"/>
    </xf>
    <xf numFmtId="49" fontId="0" fillId="0" borderId="1" xfId="0" applyNumberFormat="1" applyBorder="1">
      <alignment vertical="center"/>
    </xf>
    <xf numFmtId="49" fontId="0" fillId="0" borderId="0" xfId="0" applyNumberFormat="1">
      <alignment vertical="center"/>
    </xf>
    <xf numFmtId="49" fontId="0" fillId="9" borderId="1" xfId="0" applyNumberFormat="1" applyFill="1" applyBorder="1">
      <alignment vertical="center"/>
    </xf>
    <xf numFmtId="49" fontId="0" fillId="0" borderId="17" xfId="0" applyNumberFormat="1" applyBorder="1">
      <alignment vertical="center"/>
    </xf>
    <xf numFmtId="0" fontId="51" fillId="0" borderId="0" xfId="0" applyFont="1">
      <alignment vertical="center"/>
    </xf>
    <xf numFmtId="0" fontId="26" fillId="0" borderId="0" xfId="0" applyFont="1">
      <alignment vertical="center"/>
    </xf>
    <xf numFmtId="38" fontId="56" fillId="0" borderId="0" xfId="1" applyFont="1" applyFill="1" applyBorder="1" applyAlignment="1" applyProtection="1">
      <alignment horizontal="center" vertical="center"/>
      <protection locked="0"/>
    </xf>
    <xf numFmtId="0" fontId="39" fillId="0" borderId="0" xfId="0" applyFont="1" applyAlignment="1">
      <alignment horizontal="left" vertical="center"/>
    </xf>
    <xf numFmtId="0" fontId="25" fillId="0" borderId="51" xfId="0" applyFont="1" applyBorder="1" applyAlignment="1">
      <alignment horizontal="center" vertical="center"/>
    </xf>
    <xf numFmtId="38" fontId="25" fillId="0" borderId="0" xfId="1" applyFont="1" applyFill="1" applyBorder="1" applyAlignment="1">
      <alignment horizontal="center" vertical="center"/>
    </xf>
    <xf numFmtId="38" fontId="25" fillId="0" borderId="0" xfId="1" applyFont="1" applyBorder="1" applyAlignment="1">
      <alignment horizontal="center" vertical="center"/>
    </xf>
    <xf numFmtId="0" fontId="51" fillId="0" borderId="0" xfId="0" applyFont="1" applyAlignment="1">
      <alignment horizontal="left" vertical="top"/>
    </xf>
    <xf numFmtId="0" fontId="25" fillId="0" borderId="50" xfId="0" applyFont="1" applyBorder="1" applyAlignment="1">
      <alignment horizontal="center" vertical="center"/>
    </xf>
    <xf numFmtId="0" fontId="62" fillId="0" borderId="0" xfId="0" applyFont="1">
      <alignment vertical="center"/>
    </xf>
    <xf numFmtId="38" fontId="25" fillId="0" borderId="51" xfId="1" applyFont="1" applyFill="1" applyBorder="1" applyAlignment="1">
      <alignment horizontal="center" vertical="center"/>
    </xf>
    <xf numFmtId="0" fontId="25" fillId="0" borderId="51" xfId="0" applyFont="1" applyBorder="1" applyAlignment="1">
      <alignment horizontal="center" vertical="center" wrapText="1"/>
    </xf>
    <xf numFmtId="0" fontId="25" fillId="0" borderId="0" xfId="0" applyFont="1" applyAlignment="1">
      <alignment horizontal="center" vertical="center" wrapText="1"/>
    </xf>
    <xf numFmtId="0" fontId="25" fillId="0" borderId="50" xfId="0" applyFont="1" applyBorder="1" applyAlignment="1">
      <alignment horizontal="center" vertical="center" wrapText="1"/>
    </xf>
    <xf numFmtId="38" fontId="25" fillId="0" borderId="50" xfId="1" applyFont="1" applyFill="1" applyBorder="1" applyAlignment="1">
      <alignment horizontal="center" vertical="center"/>
    </xf>
    <xf numFmtId="0" fontId="57" fillId="0" borderId="0" xfId="0" applyFont="1" applyProtection="1">
      <alignment vertical="center"/>
      <protection locked="0"/>
    </xf>
    <xf numFmtId="0" fontId="57" fillId="0" borderId="0" xfId="0" applyFont="1" applyAlignment="1" applyProtection="1">
      <alignment vertical="center" wrapText="1"/>
      <protection locked="0"/>
    </xf>
    <xf numFmtId="0" fontId="70" fillId="0" borderId="0" xfId="0" applyFont="1" applyAlignment="1">
      <alignment horizontal="center" vertical="center"/>
    </xf>
    <xf numFmtId="0" fontId="53" fillId="0" borderId="0" xfId="0" applyFont="1" applyAlignment="1">
      <alignment horizontal="center"/>
    </xf>
    <xf numFmtId="0" fontId="46" fillId="16" borderId="72" xfId="0" applyFont="1" applyFill="1" applyBorder="1" applyAlignment="1">
      <alignment horizontal="left" vertical="center"/>
    </xf>
    <xf numFmtId="0" fontId="73" fillId="0" borderId="9" xfId="0" applyFont="1" applyBorder="1" applyAlignment="1">
      <alignment horizontal="left" vertical="center"/>
    </xf>
    <xf numFmtId="0" fontId="46" fillId="12" borderId="78" xfId="0" applyFont="1" applyFill="1" applyBorder="1" applyAlignment="1">
      <alignment horizontal="center" vertical="center"/>
    </xf>
    <xf numFmtId="0" fontId="46" fillId="16" borderId="6" xfId="0" applyFont="1" applyFill="1" applyBorder="1" applyAlignment="1">
      <alignment horizontal="left" vertical="center"/>
    </xf>
    <xf numFmtId="0" fontId="73" fillId="0" borderId="71" xfId="0" applyFont="1" applyBorder="1" applyAlignment="1">
      <alignment horizontal="center" vertical="center"/>
    </xf>
    <xf numFmtId="0" fontId="46" fillId="16" borderId="12" xfId="0" applyFont="1" applyFill="1" applyBorder="1" applyAlignment="1">
      <alignment horizontal="left" vertical="center"/>
    </xf>
    <xf numFmtId="0" fontId="73" fillId="0" borderId="3" xfId="0" applyFont="1" applyBorder="1" applyAlignment="1">
      <alignment horizontal="left" vertical="center"/>
    </xf>
    <xf numFmtId="0" fontId="73" fillId="0" borderId="83" xfId="0" applyFont="1" applyBorder="1" applyAlignment="1">
      <alignment horizontal="left" vertical="center"/>
    </xf>
    <xf numFmtId="0" fontId="74" fillId="0" borderId="0" xfId="0" applyFont="1" applyAlignment="1">
      <alignment horizontal="center" vertical="center"/>
    </xf>
    <xf numFmtId="0" fontId="2" fillId="0" borderId="0" xfId="0" applyFont="1" applyProtection="1">
      <alignment vertical="center"/>
      <protection locked="0"/>
    </xf>
    <xf numFmtId="0" fontId="41" fillId="0" borderId="0" xfId="0" applyFont="1" applyAlignment="1" applyProtection="1">
      <alignment horizontal="center" vertical="center"/>
      <protection locked="0"/>
    </xf>
    <xf numFmtId="0" fontId="43" fillId="16" borderId="105" xfId="0" applyFont="1" applyFill="1" applyBorder="1" applyAlignment="1" applyProtection="1">
      <alignment horizontal="center" vertical="center"/>
      <protection locked="0"/>
    </xf>
    <xf numFmtId="0" fontId="43" fillId="16" borderId="57" xfId="0" applyFont="1" applyFill="1" applyBorder="1" applyAlignment="1" applyProtection="1">
      <alignment horizontal="center" vertical="center"/>
      <protection locked="0"/>
    </xf>
    <xf numFmtId="0" fontId="43" fillId="16" borderId="106" xfId="0" applyFont="1" applyFill="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left" vertical="center"/>
      <protection locked="0"/>
    </xf>
    <xf numFmtId="0" fontId="25" fillId="0" borderId="0" xfId="0" applyFont="1" applyProtection="1">
      <alignment vertical="center"/>
      <protection locked="0"/>
    </xf>
    <xf numFmtId="0" fontId="2" fillId="16" borderId="0" xfId="0" applyFont="1" applyFill="1" applyProtection="1">
      <alignment vertical="center"/>
      <protection locked="0"/>
    </xf>
    <xf numFmtId="0" fontId="43" fillId="16" borderId="0" xfId="0" applyFont="1" applyFill="1" applyAlignment="1" applyProtection="1">
      <alignment horizontal="center" vertical="center"/>
      <protection locked="0"/>
    </xf>
    <xf numFmtId="0" fontId="25" fillId="16" borderId="0" xfId="0" applyFont="1" applyFill="1" applyProtection="1">
      <alignment vertical="center"/>
      <protection locked="0"/>
    </xf>
    <xf numFmtId="0" fontId="25" fillId="16" borderId="107" xfId="0" applyFont="1" applyFill="1" applyBorder="1" applyProtection="1">
      <alignment vertical="center"/>
      <protection locked="0"/>
    </xf>
    <xf numFmtId="0" fontId="45" fillId="0" borderId="0" xfId="0" applyFont="1" applyAlignment="1" applyProtection="1">
      <alignment horizontal="left" vertical="center"/>
      <protection locked="0"/>
    </xf>
    <xf numFmtId="0" fontId="26" fillId="14" borderId="0" xfId="0" applyFont="1" applyFill="1" applyAlignment="1" applyProtection="1">
      <alignment horizontal="center" vertical="center"/>
      <protection locked="0"/>
    </xf>
    <xf numFmtId="0" fontId="24" fillId="0" borderId="0" xfId="0" applyFont="1" applyAlignment="1" applyProtection="1">
      <alignment vertical="center" wrapText="1"/>
      <protection locked="0"/>
    </xf>
    <xf numFmtId="0" fontId="26" fillId="16" borderId="104" xfId="0" applyFont="1" applyFill="1" applyBorder="1" applyAlignment="1" applyProtection="1">
      <alignment horizontal="right" vertical="center"/>
      <protection locked="0"/>
    </xf>
    <xf numFmtId="0" fontId="26" fillId="16" borderId="0" xfId="0" applyFont="1" applyFill="1" applyAlignment="1" applyProtection="1">
      <alignment horizontal="left" vertical="center"/>
      <protection locked="0"/>
    </xf>
    <xf numFmtId="0" fontId="48" fillId="16" borderId="0" xfId="0" applyFont="1" applyFill="1" applyAlignment="1" applyProtection="1">
      <alignment horizontal="left" vertical="center"/>
      <protection locked="0"/>
    </xf>
    <xf numFmtId="0" fontId="49" fillId="0" borderId="0" xfId="0" applyFont="1" applyAlignment="1" applyProtection="1">
      <alignment vertical="center" wrapText="1"/>
      <protection locked="0"/>
    </xf>
    <xf numFmtId="0" fontId="26" fillId="16" borderId="107" xfId="0" applyFont="1" applyFill="1" applyBorder="1" applyAlignment="1" applyProtection="1">
      <alignment horizontal="left" vertical="center"/>
      <protection locked="0"/>
    </xf>
    <xf numFmtId="0" fontId="26" fillId="0" borderId="0" xfId="0" applyFont="1" applyAlignment="1" applyProtection="1">
      <alignment horizontal="left" vertical="center"/>
      <protection locked="0"/>
    </xf>
    <xf numFmtId="0" fontId="2" fillId="16" borderId="104" xfId="0" applyFont="1" applyFill="1" applyBorder="1" applyProtection="1">
      <alignment vertical="center"/>
      <protection locked="0"/>
    </xf>
    <xf numFmtId="0" fontId="25" fillId="16" borderId="0" xfId="0" applyFont="1" applyFill="1" applyAlignment="1" applyProtection="1">
      <alignment horizontal="left" vertical="center"/>
      <protection locked="0"/>
    </xf>
    <xf numFmtId="0" fontId="43" fillId="16" borderId="108" xfId="0" applyFont="1" applyFill="1" applyBorder="1" applyAlignment="1" applyProtection="1">
      <alignment horizontal="center" vertical="center"/>
      <protection locked="0"/>
    </xf>
    <xf numFmtId="0" fontId="43" fillId="16" borderId="53" xfId="0" applyFont="1" applyFill="1" applyBorder="1" applyAlignment="1" applyProtection="1">
      <alignment horizontal="center" vertical="center"/>
      <protection locked="0"/>
    </xf>
    <xf numFmtId="0" fontId="26" fillId="16" borderId="53" xfId="0" applyFont="1" applyFill="1" applyBorder="1" applyAlignment="1" applyProtection="1">
      <alignment horizontal="left" vertical="center"/>
      <protection locked="0"/>
    </xf>
    <xf numFmtId="0" fontId="26" fillId="16" borderId="109" xfId="0" applyFont="1" applyFill="1" applyBorder="1" applyAlignment="1" applyProtection="1">
      <alignment horizontal="left" vertical="center"/>
      <protection locked="0"/>
    </xf>
    <xf numFmtId="0" fontId="51" fillId="0" borderId="5" xfId="0" applyFont="1" applyBorder="1" applyProtection="1">
      <alignment vertical="center"/>
      <protection locked="0"/>
    </xf>
    <xf numFmtId="0" fontId="25" fillId="0" borderId="6" xfId="0" applyFont="1" applyBorder="1" applyProtection="1">
      <alignment vertical="center"/>
      <protection locked="0"/>
    </xf>
    <xf numFmtId="0" fontId="51" fillId="14" borderId="6" xfId="0" applyFont="1" applyFill="1" applyBorder="1" applyProtection="1">
      <alignment vertical="center"/>
      <protection locked="0"/>
    </xf>
    <xf numFmtId="0" fontId="51" fillId="0" borderId="6" xfId="0" applyFont="1" applyBorder="1" applyProtection="1">
      <alignment vertical="center"/>
      <protection locked="0"/>
    </xf>
    <xf numFmtId="0" fontId="51" fillId="0" borderId="7" xfId="0" applyFont="1" applyBorder="1" applyProtection="1">
      <alignment vertical="center"/>
      <protection locked="0"/>
    </xf>
    <xf numFmtId="0" fontId="40" fillId="0" borderId="0" xfId="0" applyFont="1" applyAlignment="1" applyProtection="1">
      <alignment vertical="top"/>
      <protection locked="0"/>
    </xf>
    <xf numFmtId="0" fontId="37" fillId="0" borderId="0" xfId="0" applyFont="1" applyAlignment="1" applyProtection="1">
      <alignment vertical="top"/>
      <protection locked="0"/>
    </xf>
    <xf numFmtId="0" fontId="36" fillId="0" borderId="0" xfId="0" applyFont="1" applyProtection="1">
      <alignment vertical="center"/>
      <protection locked="0"/>
    </xf>
    <xf numFmtId="0" fontId="51" fillId="0" borderId="0" xfId="0" applyFont="1" applyAlignment="1" applyProtection="1">
      <alignment horizontal="right" vertical="center"/>
      <protection locked="0"/>
    </xf>
    <xf numFmtId="0" fontId="25" fillId="0" borderId="0" xfId="0" applyFont="1" applyAlignment="1" applyProtection="1">
      <alignment horizontal="left" vertical="top" indent="1"/>
      <protection locked="0"/>
    </xf>
    <xf numFmtId="0" fontId="25" fillId="14" borderId="93" xfId="0" applyFont="1" applyFill="1" applyBorder="1" applyAlignment="1" applyProtection="1">
      <alignment horizontal="center" vertical="center"/>
      <protection locked="0"/>
    </xf>
    <xf numFmtId="0" fontId="25" fillId="14" borderId="95" xfId="0" applyFont="1" applyFill="1" applyBorder="1" applyAlignment="1" applyProtection="1">
      <alignment horizontal="center" vertical="center"/>
      <protection locked="0"/>
    </xf>
    <xf numFmtId="0" fontId="25" fillId="14" borderId="25" xfId="0" applyFont="1" applyFill="1" applyBorder="1" applyAlignment="1" applyProtection="1">
      <alignment horizontal="center" vertical="center"/>
      <protection locked="0"/>
    </xf>
    <xf numFmtId="0" fontId="51" fillId="0" borderId="0" xfId="0" applyFont="1" applyProtection="1">
      <alignment vertical="center"/>
      <protection locked="0"/>
    </xf>
    <xf numFmtId="0" fontId="25" fillId="0" borderId="0" xfId="0" applyFont="1" applyAlignment="1" applyProtection="1">
      <alignment horizontal="center" vertical="center"/>
      <protection locked="0"/>
    </xf>
    <xf numFmtId="0" fontId="76" fillId="0" borderId="0" xfId="0" applyFont="1" applyProtection="1">
      <alignment vertical="center"/>
      <protection locked="0"/>
    </xf>
    <xf numFmtId="0" fontId="27" fillId="0" borderId="29" xfId="0" applyFont="1" applyBorder="1" applyAlignment="1" applyProtection="1">
      <alignment horizontal="left" vertical="top"/>
      <protection locked="0"/>
    </xf>
    <xf numFmtId="0" fontId="27" fillId="0" borderId="30" xfId="0" applyFont="1" applyBorder="1" applyAlignment="1" applyProtection="1">
      <alignment horizontal="left" vertical="top"/>
      <protection locked="0"/>
    </xf>
    <xf numFmtId="0" fontId="0" fillId="0" borderId="30" xfId="0" applyBorder="1" applyProtection="1">
      <alignment vertical="center"/>
      <protection locked="0"/>
    </xf>
    <xf numFmtId="0" fontId="25" fillId="0" borderId="30" xfId="0" applyFont="1" applyBorder="1" applyProtection="1">
      <alignment vertical="center"/>
      <protection locked="0"/>
    </xf>
    <xf numFmtId="0" fontId="25" fillId="0" borderId="31" xfId="0" applyFont="1" applyBorder="1" applyProtection="1">
      <alignment vertical="center"/>
      <protection locked="0"/>
    </xf>
    <xf numFmtId="0" fontId="51" fillId="0" borderId="0" xfId="0" applyFont="1" applyAlignment="1" applyProtection="1">
      <alignment horizontal="center" vertical="center"/>
      <protection locked="0"/>
    </xf>
    <xf numFmtId="0" fontId="46" fillId="0" borderId="0" xfId="0" applyFont="1" applyProtection="1">
      <alignment vertical="center"/>
      <protection locked="0"/>
    </xf>
    <xf numFmtId="0" fontId="26" fillId="0" borderId="0" xfId="0" applyFont="1" applyProtection="1">
      <alignment vertical="center"/>
      <protection locked="0"/>
    </xf>
    <xf numFmtId="0" fontId="2" fillId="0" borderId="0" xfId="0" applyFont="1" applyAlignment="1" applyProtection="1">
      <alignment horizontal="center" vertical="center"/>
      <protection locked="0"/>
    </xf>
    <xf numFmtId="0" fontId="68" fillId="0" borderId="0" xfId="0" applyFont="1" applyProtection="1">
      <alignment vertical="center"/>
      <protection locked="0"/>
    </xf>
    <xf numFmtId="0" fontId="33" fillId="0" borderId="0" xfId="0" applyFont="1" applyProtection="1">
      <alignment vertical="center"/>
      <protection locked="0"/>
    </xf>
    <xf numFmtId="0" fontId="21" fillId="9" borderId="0" xfId="0" applyFont="1" applyFill="1" applyAlignment="1" applyProtection="1">
      <alignment horizontal="center" vertical="center"/>
      <protection locked="0"/>
    </xf>
    <xf numFmtId="0" fontId="58" fillId="12" borderId="0" xfId="0" applyFont="1" applyFill="1" applyProtection="1">
      <alignment vertical="center"/>
      <protection locked="0"/>
    </xf>
    <xf numFmtId="0" fontId="34" fillId="12" borderId="0" xfId="0" applyFont="1" applyFill="1" applyProtection="1">
      <alignment vertical="center"/>
      <protection locked="0"/>
    </xf>
    <xf numFmtId="0" fontId="0" fillId="0" borderId="0" xfId="0" applyProtection="1">
      <alignment vertical="center"/>
      <protection locked="0"/>
    </xf>
    <xf numFmtId="0" fontId="14" fillId="0" borderId="0" xfId="0" applyFont="1" applyProtection="1">
      <alignment vertical="center"/>
      <protection locked="0"/>
    </xf>
    <xf numFmtId="0" fontId="5" fillId="0" borderId="0" xfId="0" applyFont="1" applyProtection="1">
      <alignment vertical="center"/>
      <protection locked="0"/>
    </xf>
    <xf numFmtId="0" fontId="14"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Protection="1">
      <alignment vertical="center"/>
      <protection locked="0"/>
    </xf>
    <xf numFmtId="0" fontId="3" fillId="0" borderId="0" xfId="0" applyFont="1" applyProtection="1">
      <alignment vertical="center"/>
      <protection locked="0"/>
    </xf>
    <xf numFmtId="0" fontId="7" fillId="0" borderId="0" xfId="0" applyFont="1" applyProtection="1">
      <alignment vertical="center"/>
      <protection locked="0"/>
    </xf>
    <xf numFmtId="0" fontId="2" fillId="0" borderId="0" xfId="0" applyFont="1" applyAlignment="1" applyProtection="1">
      <alignment horizontal="right" vertical="center"/>
      <protection locked="0"/>
    </xf>
    <xf numFmtId="0" fontId="20"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Protection="1">
      <alignment vertical="center"/>
      <protection locked="0"/>
    </xf>
    <xf numFmtId="0" fontId="18"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12" fillId="0" borderId="0" xfId="0" applyFont="1" applyProtection="1">
      <alignment vertical="center"/>
      <protection locked="0"/>
    </xf>
    <xf numFmtId="0" fontId="25" fillId="17" borderId="36" xfId="0" applyFont="1" applyFill="1" applyBorder="1" applyAlignment="1" applyProtection="1">
      <alignment horizontal="center" vertical="center"/>
      <protection locked="0"/>
    </xf>
    <xf numFmtId="0" fontId="25" fillId="17" borderId="34" xfId="0" applyFont="1" applyFill="1" applyBorder="1" applyAlignment="1" applyProtection="1">
      <alignment horizontal="center" vertical="center"/>
      <protection locked="0"/>
    </xf>
    <xf numFmtId="0" fontId="25" fillId="17" borderId="39" xfId="0" applyFont="1" applyFill="1" applyBorder="1" applyAlignment="1" applyProtection="1">
      <alignment horizontal="center" vertical="center"/>
      <protection locked="0"/>
    </xf>
    <xf numFmtId="0" fontId="51" fillId="0" borderId="0" xfId="0" applyFont="1" applyAlignment="1" applyProtection="1">
      <alignment horizontal="left" vertical="center" wrapText="1"/>
      <protection locked="0"/>
    </xf>
    <xf numFmtId="0" fontId="7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5" fillId="17" borderId="11" xfId="0" applyFont="1" applyFill="1" applyBorder="1" applyAlignment="1" applyProtection="1">
      <alignment horizontal="center" vertical="center"/>
      <protection locked="0"/>
    </xf>
    <xf numFmtId="0" fontId="25" fillId="17" borderId="12" xfId="0" applyFont="1" applyFill="1" applyBorder="1" applyAlignment="1" applyProtection="1">
      <alignment horizontal="center" vertical="center"/>
      <protection locked="0"/>
    </xf>
    <xf numFmtId="0" fontId="25" fillId="17" borderId="25" xfId="0" applyFont="1" applyFill="1" applyBorder="1" applyAlignment="1" applyProtection="1">
      <alignment horizontal="center" vertical="center"/>
      <protection locked="0"/>
    </xf>
    <xf numFmtId="0" fontId="25" fillId="17" borderId="52" xfId="0" applyFont="1" applyFill="1" applyBorder="1" applyAlignment="1" applyProtection="1">
      <alignment horizontal="center" vertical="center"/>
      <protection locked="0"/>
    </xf>
    <xf numFmtId="0" fontId="25" fillId="17" borderId="53" xfId="0" applyFont="1" applyFill="1" applyBorder="1" applyAlignment="1" applyProtection="1">
      <alignment horizontal="center" vertical="center"/>
      <protection locked="0"/>
    </xf>
    <xf numFmtId="0" fontId="25" fillId="17" borderId="56" xfId="0" applyFont="1" applyFill="1" applyBorder="1" applyAlignment="1" applyProtection="1">
      <alignment horizontal="center" vertical="center"/>
      <protection locked="0"/>
    </xf>
    <xf numFmtId="0" fontId="25" fillId="17" borderId="38" xfId="0" applyFont="1" applyFill="1" applyBorder="1" applyAlignment="1" applyProtection="1">
      <alignment horizontal="center" vertical="center"/>
      <protection locked="0"/>
    </xf>
    <xf numFmtId="0" fontId="25" fillId="17" borderId="37" xfId="0" applyFont="1" applyFill="1" applyBorder="1" applyAlignment="1" applyProtection="1">
      <alignment horizontal="center" vertical="center"/>
      <protection locked="0"/>
    </xf>
    <xf numFmtId="49" fontId="55" fillId="0" borderId="0" xfId="0" applyNumberFormat="1" applyFont="1" applyProtection="1">
      <alignment vertical="center"/>
      <protection locked="0"/>
    </xf>
    <xf numFmtId="0" fontId="62" fillId="0" borderId="0" xfId="0" applyFont="1" applyProtection="1">
      <alignment vertical="center"/>
      <protection locked="0"/>
    </xf>
    <xf numFmtId="0" fontId="26" fillId="9" borderId="0" xfId="0" applyFont="1" applyFill="1" applyAlignment="1" applyProtection="1">
      <alignment horizontal="center" vertical="center"/>
      <protection locked="0"/>
    </xf>
    <xf numFmtId="0" fontId="84" fillId="0" borderId="0" xfId="0" applyFont="1" applyProtection="1">
      <alignment vertical="center"/>
      <protection locked="0"/>
    </xf>
    <xf numFmtId="0" fontId="39" fillId="0" borderId="0" xfId="0" applyFont="1" applyProtection="1">
      <alignment vertical="center"/>
      <protection locked="0"/>
    </xf>
    <xf numFmtId="0" fontId="55" fillId="0" borderId="0" xfId="0" applyFont="1" applyProtection="1">
      <alignment vertical="center"/>
      <protection locked="0"/>
    </xf>
    <xf numFmtId="0" fontId="38" fillId="0" borderId="0" xfId="0" applyFont="1" applyProtection="1">
      <alignment vertical="center"/>
      <protection locked="0"/>
    </xf>
    <xf numFmtId="0" fontId="25" fillId="0" borderId="0" xfId="0" applyFont="1" applyAlignment="1" applyProtection="1">
      <alignment horizontal="right" vertical="center"/>
      <protection locked="0"/>
    </xf>
    <xf numFmtId="0" fontId="45" fillId="0" borderId="0" xfId="0" applyFont="1" applyProtection="1">
      <alignment vertical="center"/>
      <protection locked="0"/>
    </xf>
    <xf numFmtId="0" fontId="25" fillId="0" borderId="51" xfId="0" applyFont="1" applyBorder="1" applyProtection="1">
      <alignment vertical="center"/>
      <protection locked="0"/>
    </xf>
    <xf numFmtId="0" fontId="55" fillId="0" borderId="30" xfId="0" applyFont="1" applyBorder="1" applyProtection="1">
      <alignment vertical="center"/>
      <protection locked="0"/>
    </xf>
    <xf numFmtId="0" fontId="51" fillId="0" borderId="30" xfId="0" applyFont="1" applyBorder="1" applyProtection="1">
      <alignment vertical="center"/>
      <protection locked="0"/>
    </xf>
    <xf numFmtId="0" fontId="25" fillId="9" borderId="114" xfId="0" applyFont="1" applyFill="1" applyBorder="1" applyAlignment="1" applyProtection="1">
      <alignment horizontal="center" vertical="center"/>
      <protection locked="0"/>
    </xf>
    <xf numFmtId="0" fontId="25" fillId="9" borderId="115" xfId="0" applyFont="1" applyFill="1" applyBorder="1" applyAlignment="1" applyProtection="1">
      <alignment horizontal="center" vertical="center"/>
      <protection locked="0"/>
    </xf>
    <xf numFmtId="0" fontId="25" fillId="9" borderId="116" xfId="0" applyFont="1" applyFill="1" applyBorder="1" applyAlignment="1" applyProtection="1">
      <alignment horizontal="center" vertical="center"/>
      <protection locked="0"/>
    </xf>
    <xf numFmtId="0" fontId="25" fillId="9" borderId="123" xfId="0" applyFont="1" applyFill="1" applyBorder="1" applyAlignment="1" applyProtection="1">
      <alignment horizontal="center" vertical="center"/>
      <protection locked="0"/>
    </xf>
    <xf numFmtId="0" fontId="25" fillId="17" borderId="114" xfId="0" applyFont="1" applyFill="1" applyBorder="1" applyAlignment="1" applyProtection="1">
      <alignment horizontal="center" vertical="center"/>
      <protection locked="0"/>
    </xf>
    <xf numFmtId="0" fontId="25" fillId="17" borderId="115" xfId="0" applyFont="1" applyFill="1" applyBorder="1" applyAlignment="1" applyProtection="1">
      <alignment horizontal="center" vertical="center"/>
      <protection locked="0"/>
    </xf>
    <xf numFmtId="0" fontId="25" fillId="17" borderId="127" xfId="0" applyFont="1" applyFill="1" applyBorder="1" applyAlignment="1" applyProtection="1">
      <alignment horizontal="center" vertical="center"/>
      <protection locked="0"/>
    </xf>
    <xf numFmtId="0" fontId="25" fillId="9" borderId="129" xfId="0" applyFont="1" applyFill="1" applyBorder="1" applyAlignment="1" applyProtection="1">
      <alignment horizontal="center" vertical="center"/>
      <protection locked="0"/>
    </xf>
    <xf numFmtId="0" fontId="25" fillId="17" borderId="123" xfId="0" applyFont="1" applyFill="1" applyBorder="1" applyAlignment="1" applyProtection="1">
      <alignment horizontal="center" vertical="center"/>
      <protection locked="0"/>
    </xf>
    <xf numFmtId="0" fontId="25" fillId="17" borderId="133" xfId="0" applyFont="1" applyFill="1" applyBorder="1" applyAlignment="1" applyProtection="1">
      <alignment horizontal="center" vertical="center"/>
      <protection locked="0"/>
    </xf>
    <xf numFmtId="0" fontId="25" fillId="9" borderId="120" xfId="0" applyFont="1" applyFill="1" applyBorder="1" applyAlignment="1" applyProtection="1">
      <alignment horizontal="center" vertical="center"/>
      <protection locked="0"/>
    </xf>
    <xf numFmtId="0" fontId="25" fillId="9" borderId="121" xfId="0" applyFont="1" applyFill="1" applyBorder="1" applyAlignment="1" applyProtection="1">
      <alignment horizontal="center" vertical="center"/>
      <protection locked="0"/>
    </xf>
    <xf numFmtId="0" fontId="25" fillId="9" borderId="122" xfId="0" applyFont="1" applyFill="1" applyBorder="1" applyAlignment="1" applyProtection="1">
      <alignment horizontal="center" vertical="center"/>
      <protection locked="0"/>
    </xf>
    <xf numFmtId="0" fontId="25" fillId="9" borderId="124" xfId="0" applyFont="1" applyFill="1" applyBorder="1" applyAlignment="1" applyProtection="1">
      <alignment horizontal="center" vertical="center"/>
      <protection locked="0"/>
    </xf>
    <xf numFmtId="0" fontId="25" fillId="17" borderId="120" xfId="0" applyFont="1" applyFill="1" applyBorder="1" applyAlignment="1" applyProtection="1">
      <alignment horizontal="center" vertical="center"/>
      <protection locked="0"/>
    </xf>
    <xf numFmtId="0" fontId="25" fillId="17" borderId="121" xfId="0" applyFont="1" applyFill="1" applyBorder="1" applyAlignment="1" applyProtection="1">
      <alignment horizontal="center" vertical="center"/>
      <protection locked="0"/>
    </xf>
    <xf numFmtId="0" fontId="25" fillId="17" borderId="128" xfId="0" applyFont="1" applyFill="1" applyBorder="1" applyAlignment="1" applyProtection="1">
      <alignment horizontal="center" vertical="center"/>
      <protection locked="0"/>
    </xf>
    <xf numFmtId="0" fontId="25" fillId="9" borderId="130" xfId="0" applyFont="1" applyFill="1" applyBorder="1" applyAlignment="1" applyProtection="1">
      <alignment horizontal="center" vertical="center"/>
      <protection locked="0"/>
    </xf>
    <xf numFmtId="0" fontId="25" fillId="17" borderId="124" xfId="0" applyFont="1" applyFill="1" applyBorder="1" applyAlignment="1" applyProtection="1">
      <alignment horizontal="center" vertical="center"/>
      <protection locked="0"/>
    </xf>
    <xf numFmtId="0" fontId="25" fillId="17" borderId="134" xfId="0" applyFont="1" applyFill="1" applyBorder="1" applyAlignment="1" applyProtection="1">
      <alignment horizontal="center" vertical="center"/>
      <protection locked="0"/>
    </xf>
    <xf numFmtId="0" fontId="25" fillId="17" borderId="117" xfId="0" applyFont="1" applyFill="1" applyBorder="1" applyAlignment="1" applyProtection="1">
      <alignment horizontal="center" vertical="center"/>
      <protection locked="0"/>
    </xf>
    <xf numFmtId="0" fontId="25" fillId="17" borderId="118" xfId="0" applyFont="1" applyFill="1" applyBorder="1" applyAlignment="1" applyProtection="1">
      <alignment horizontal="center" vertical="center"/>
      <protection locked="0"/>
    </xf>
    <xf numFmtId="0" fontId="25" fillId="17" borderId="119" xfId="0" applyFont="1" applyFill="1" applyBorder="1" applyAlignment="1" applyProtection="1">
      <alignment horizontal="center" vertical="center"/>
      <protection locked="0"/>
    </xf>
    <xf numFmtId="0" fontId="25" fillId="17" borderId="125" xfId="0" applyFont="1" applyFill="1" applyBorder="1" applyAlignment="1" applyProtection="1">
      <alignment horizontal="center" vertical="center"/>
      <protection locked="0"/>
    </xf>
    <xf numFmtId="0" fontId="25" fillId="17" borderId="126" xfId="0" applyFont="1" applyFill="1" applyBorder="1" applyAlignment="1" applyProtection="1">
      <alignment horizontal="center" vertical="center"/>
      <protection locked="0"/>
    </xf>
    <xf numFmtId="0" fontId="25" fillId="17" borderId="131" xfId="0" applyFont="1" applyFill="1" applyBorder="1" applyAlignment="1" applyProtection="1">
      <alignment horizontal="center" vertical="center"/>
      <protection locked="0"/>
    </xf>
    <xf numFmtId="0" fontId="25" fillId="17" borderId="132" xfId="0" applyFont="1" applyFill="1" applyBorder="1" applyAlignment="1" applyProtection="1">
      <alignment horizontal="center" vertical="center"/>
      <protection locked="0"/>
    </xf>
    <xf numFmtId="49" fontId="55" fillId="0" borderId="0" xfId="0" applyNumberFormat="1" applyFont="1" applyAlignment="1" applyProtection="1">
      <alignment horizontal="left" vertical="center"/>
      <protection locked="0"/>
    </xf>
    <xf numFmtId="49" fontId="51" fillId="0" borderId="0" xfId="0" applyNumberFormat="1" applyFont="1" applyAlignment="1" applyProtection="1">
      <alignment horizontal="left" vertical="center"/>
      <protection locked="0"/>
    </xf>
    <xf numFmtId="0" fontId="25" fillId="9" borderId="133" xfId="0" applyFont="1" applyFill="1" applyBorder="1" applyAlignment="1" applyProtection="1">
      <alignment horizontal="center" vertical="center"/>
      <protection locked="0"/>
    </xf>
    <xf numFmtId="0" fontId="25" fillId="17" borderId="129" xfId="0" applyFont="1" applyFill="1" applyBorder="1" applyAlignment="1" applyProtection="1">
      <alignment horizontal="center" vertical="center"/>
      <protection locked="0"/>
    </xf>
    <xf numFmtId="0" fontId="25" fillId="9" borderId="134" xfId="0" applyFont="1" applyFill="1" applyBorder="1" applyAlignment="1" applyProtection="1">
      <alignment horizontal="center" vertical="center"/>
      <protection locked="0"/>
    </xf>
    <xf numFmtId="0" fontId="25" fillId="17" borderId="130" xfId="0" applyFont="1" applyFill="1" applyBorder="1" applyAlignment="1" applyProtection="1">
      <alignment horizontal="center" vertical="center"/>
      <protection locked="0"/>
    </xf>
    <xf numFmtId="0" fontId="25" fillId="17" borderId="135" xfId="0" applyFont="1" applyFill="1" applyBorder="1" applyAlignment="1" applyProtection="1">
      <alignment horizontal="center" vertical="center"/>
      <protection locked="0"/>
    </xf>
    <xf numFmtId="0" fontId="25" fillId="17" borderId="136" xfId="0" applyFont="1" applyFill="1" applyBorder="1" applyAlignment="1" applyProtection="1">
      <alignment horizontal="center" vertical="center"/>
      <protection locked="0"/>
    </xf>
    <xf numFmtId="0" fontId="25" fillId="17" borderId="137" xfId="0" applyFont="1" applyFill="1" applyBorder="1" applyAlignment="1" applyProtection="1">
      <alignment horizontal="center" vertical="center"/>
      <protection locked="0"/>
    </xf>
    <xf numFmtId="49" fontId="78" fillId="0" borderId="170" xfId="0" applyNumberFormat="1" applyFont="1" applyBorder="1" applyProtection="1">
      <alignment vertical="center"/>
      <protection locked="0"/>
    </xf>
    <xf numFmtId="49" fontId="78" fillId="0" borderId="171" xfId="0" applyNumberFormat="1" applyFont="1" applyBorder="1" applyProtection="1">
      <alignment vertical="center"/>
      <protection locked="0"/>
    </xf>
    <xf numFmtId="49" fontId="78" fillId="0" borderId="172" xfId="0" applyNumberFormat="1" applyFont="1" applyBorder="1" applyProtection="1">
      <alignment vertical="center"/>
      <protection locked="0"/>
    </xf>
    <xf numFmtId="0" fontId="21" fillId="14" borderId="0" xfId="0" applyFont="1" applyFill="1" applyAlignment="1" applyProtection="1">
      <alignment horizontal="center" vertical="center"/>
      <protection locked="0"/>
    </xf>
    <xf numFmtId="0" fontId="39" fillId="12" borderId="0" xfId="0" applyFont="1" applyFill="1" applyProtection="1">
      <alignment vertical="center"/>
      <protection locked="0"/>
    </xf>
    <xf numFmtId="0" fontId="25" fillId="12" borderId="0" xfId="0" applyFont="1" applyFill="1" applyProtection="1">
      <alignment vertical="center"/>
      <protection locked="0"/>
    </xf>
    <xf numFmtId="0" fontId="85" fillId="12" borderId="0" xfId="0" applyFont="1" applyFill="1" applyProtection="1">
      <alignment vertical="center"/>
      <protection locked="0"/>
    </xf>
    <xf numFmtId="0" fontId="25" fillId="0" borderId="38" xfId="0" applyFont="1" applyBorder="1" applyProtection="1">
      <alignment vertical="center"/>
      <protection locked="0"/>
    </xf>
    <xf numFmtId="0" fontId="56" fillId="0" borderId="0" xfId="0" applyFont="1" applyAlignment="1" applyProtection="1">
      <alignment horizontal="center" vertical="center"/>
      <protection locked="0"/>
    </xf>
    <xf numFmtId="0" fontId="56" fillId="0" borderId="0" xfId="0" applyFont="1" applyProtection="1">
      <alignment vertical="center"/>
      <protection locked="0"/>
    </xf>
    <xf numFmtId="0" fontId="25" fillId="0" borderId="0" xfId="0" applyFont="1" applyAlignment="1" applyProtection="1">
      <alignment vertical="top" wrapText="1"/>
      <protection locked="0"/>
    </xf>
    <xf numFmtId="0" fontId="25" fillId="0" borderId="0" xfId="0" applyFont="1" applyAlignment="1" applyProtection="1">
      <alignment vertical="top"/>
      <protection locked="0"/>
    </xf>
    <xf numFmtId="0" fontId="75" fillId="0" borderId="0" xfId="0" applyFont="1" applyAlignment="1" applyProtection="1">
      <alignment vertical="top"/>
      <protection locked="0"/>
    </xf>
    <xf numFmtId="0" fontId="75" fillId="0" borderId="0" xfId="0" applyFont="1" applyAlignment="1">
      <alignment vertical="top"/>
    </xf>
    <xf numFmtId="0" fontId="86" fillId="12" borderId="0" xfId="0" applyFont="1" applyFill="1" applyProtection="1">
      <alignment vertical="center"/>
      <protection locked="0"/>
    </xf>
    <xf numFmtId="0" fontId="25" fillId="0" borderId="0" xfId="0" applyFont="1" applyAlignment="1" applyProtection="1">
      <alignment horizontal="right"/>
      <protection locked="0"/>
    </xf>
    <xf numFmtId="0" fontId="64" fillId="0" borderId="0" xfId="0" applyFont="1" applyAlignment="1" applyProtection="1">
      <alignment vertical="top" wrapText="1"/>
      <protection locked="0"/>
    </xf>
    <xf numFmtId="0" fontId="3" fillId="0" borderId="38" xfId="0" applyFont="1" applyBorder="1" applyAlignment="1" applyProtection="1">
      <alignment vertical="center" wrapText="1"/>
      <protection locked="0"/>
    </xf>
    <xf numFmtId="0" fontId="25" fillId="0" borderId="0" xfId="0" applyFont="1" applyAlignment="1" applyProtection="1">
      <alignment horizontal="left" vertical="center"/>
      <protection locked="0"/>
    </xf>
    <xf numFmtId="49" fontId="58" fillId="12" borderId="0" xfId="0" applyNumberFormat="1" applyFont="1" applyFill="1" applyProtection="1">
      <alignment vertical="center"/>
      <protection locked="0"/>
    </xf>
    <xf numFmtId="0" fontId="2" fillId="12" borderId="0" xfId="0" applyFont="1" applyFill="1" applyProtection="1">
      <alignment vertical="center"/>
      <protection locked="0"/>
    </xf>
    <xf numFmtId="49" fontId="58" fillId="0" borderId="0" xfId="0" applyNumberFormat="1" applyFont="1" applyProtection="1">
      <alignment vertical="center"/>
      <protection locked="0"/>
    </xf>
    <xf numFmtId="49" fontId="46" fillId="0" borderId="0" xfId="0" applyNumberFormat="1" applyFont="1" applyProtection="1">
      <alignment vertical="center"/>
      <protection locked="0"/>
    </xf>
    <xf numFmtId="49" fontId="39" fillId="0" borderId="0" xfId="0" applyNumberFormat="1" applyFont="1" applyProtection="1">
      <alignment vertical="center"/>
      <protection locked="0"/>
    </xf>
    <xf numFmtId="49" fontId="25" fillId="0" borderId="0" xfId="0" applyNumberFormat="1" applyFont="1" applyProtection="1">
      <alignment vertical="center"/>
      <protection locked="0"/>
    </xf>
    <xf numFmtId="49" fontId="67" fillId="0" borderId="0" xfId="0" applyNumberFormat="1" applyFont="1" applyProtection="1">
      <alignment vertical="center"/>
      <protection locked="0"/>
    </xf>
    <xf numFmtId="49" fontId="67" fillId="0" borderId="0" xfId="0" applyNumberFormat="1" applyFont="1" applyAlignment="1" applyProtection="1">
      <alignment horizontal="left" vertical="center"/>
      <protection locked="0"/>
    </xf>
    <xf numFmtId="49" fontId="2" fillId="0" borderId="0" xfId="0" applyNumberFormat="1" applyFont="1" applyProtection="1">
      <alignment vertical="center"/>
      <protection locked="0"/>
    </xf>
    <xf numFmtId="49" fontId="50" fillId="0" borderId="0" xfId="0" applyNumberFormat="1" applyFont="1" applyProtection="1">
      <alignment vertical="center"/>
      <protection locked="0"/>
    </xf>
    <xf numFmtId="49" fontId="51" fillId="19" borderId="105" xfId="0" applyNumberFormat="1" applyFont="1" applyFill="1" applyBorder="1" applyProtection="1">
      <alignment vertical="center"/>
      <protection locked="0"/>
    </xf>
    <xf numFmtId="49" fontId="51" fillId="19" borderId="57" xfId="0" applyNumberFormat="1" applyFont="1" applyFill="1" applyBorder="1" applyProtection="1">
      <alignment vertical="center"/>
      <protection locked="0"/>
    </xf>
    <xf numFmtId="49" fontId="51" fillId="19" borderId="106" xfId="0" applyNumberFormat="1" applyFont="1" applyFill="1" applyBorder="1" applyProtection="1">
      <alignment vertical="center"/>
      <protection locked="0"/>
    </xf>
    <xf numFmtId="49" fontId="51" fillId="19" borderId="104" xfId="0" applyNumberFormat="1" applyFont="1" applyFill="1" applyBorder="1" applyProtection="1">
      <alignment vertical="center"/>
      <protection locked="0"/>
    </xf>
    <xf numFmtId="49" fontId="51" fillId="19" borderId="0" xfId="0" applyNumberFormat="1" applyFont="1" applyFill="1" applyProtection="1">
      <alignment vertical="center"/>
      <protection locked="0"/>
    </xf>
    <xf numFmtId="49" fontId="51" fillId="19" borderId="107" xfId="0" applyNumberFormat="1" applyFont="1" applyFill="1" applyBorder="1" applyProtection="1">
      <alignment vertical="center"/>
      <protection locked="0"/>
    </xf>
    <xf numFmtId="49" fontId="12" fillId="0" borderId="0" xfId="0" applyNumberFormat="1" applyFont="1" applyProtection="1">
      <alignment vertical="center"/>
      <protection locked="0"/>
    </xf>
    <xf numFmtId="49" fontId="4" fillId="0" borderId="0" xfId="0" applyNumberFormat="1" applyFont="1" applyAlignment="1" applyProtection="1">
      <alignment horizontal="left" vertical="center"/>
      <protection locked="0"/>
    </xf>
    <xf numFmtId="49" fontId="51" fillId="19" borderId="108" xfId="0" applyNumberFormat="1" applyFont="1" applyFill="1" applyBorder="1" applyProtection="1">
      <alignment vertical="center"/>
      <protection locked="0"/>
    </xf>
    <xf numFmtId="49" fontId="51" fillId="19" borderId="53" xfId="0" applyNumberFormat="1" applyFont="1" applyFill="1" applyBorder="1" applyProtection="1">
      <alignment vertical="center"/>
      <protection locked="0"/>
    </xf>
    <xf numFmtId="49" fontId="51" fillId="19" borderId="109" xfId="0" applyNumberFormat="1" applyFont="1" applyFill="1" applyBorder="1" applyProtection="1">
      <alignment vertical="center"/>
      <protection locked="0"/>
    </xf>
    <xf numFmtId="49" fontId="4" fillId="0" borderId="0" xfId="0" applyNumberFormat="1" applyFont="1" applyProtection="1">
      <alignment vertical="center"/>
      <protection locked="0"/>
    </xf>
    <xf numFmtId="49" fontId="51" fillId="0" borderId="0" xfId="0" applyNumberFormat="1" applyFont="1" applyProtection="1">
      <alignment vertical="center"/>
      <protection locked="0"/>
    </xf>
    <xf numFmtId="49" fontId="26" fillId="0" borderId="0" xfId="0" applyNumberFormat="1" applyFont="1" applyProtection="1">
      <alignment vertical="center"/>
      <protection locked="0"/>
    </xf>
    <xf numFmtId="49" fontId="25" fillId="0" borderId="0" xfId="0" applyNumberFormat="1" applyFont="1" applyAlignment="1" applyProtection="1">
      <protection locked="0"/>
    </xf>
    <xf numFmtId="49" fontId="39" fillId="0" borderId="0" xfId="0" applyNumberFormat="1" applyFont="1" applyAlignment="1" applyProtection="1">
      <alignment horizontal="left" vertical="center"/>
      <protection locked="0"/>
    </xf>
    <xf numFmtId="49" fontId="71" fillId="0" borderId="0" xfId="0" applyNumberFormat="1" applyFont="1">
      <alignment vertical="center"/>
    </xf>
    <xf numFmtId="49" fontId="25" fillId="0" borderId="0" xfId="0" applyNumberFormat="1" applyFont="1">
      <alignment vertical="center"/>
    </xf>
    <xf numFmtId="0" fontId="58" fillId="0" borderId="0" xfId="0" applyFont="1" applyProtection="1">
      <alignment vertical="center"/>
      <protection locked="0"/>
    </xf>
    <xf numFmtId="0" fontId="66" fillId="0" borderId="0" xfId="0" applyFont="1" applyProtection="1">
      <alignment vertical="center"/>
      <protection locked="0"/>
    </xf>
    <xf numFmtId="0" fontId="46" fillId="0" borderId="0" xfId="0" applyFont="1" applyAlignment="1" applyProtection="1">
      <alignment horizontal="center" vertical="center"/>
      <protection locked="0"/>
    </xf>
    <xf numFmtId="0" fontId="6" fillId="0" borderId="51" xfId="0" applyFont="1" applyBorder="1" applyAlignment="1" applyProtection="1">
      <protection locked="0"/>
    </xf>
    <xf numFmtId="0" fontId="6" fillId="0" borderId="0" xfId="0" applyFont="1" applyAlignment="1" applyProtection="1">
      <protection locked="0"/>
    </xf>
    <xf numFmtId="0" fontId="46" fillId="0" borderId="0" xfId="0" applyFont="1" applyAlignment="1" applyProtection="1">
      <alignment horizontal="left" vertical="center"/>
      <protection locked="0"/>
    </xf>
    <xf numFmtId="49" fontId="2" fillId="0" borderId="0" xfId="0" applyNumberFormat="1" applyFont="1" applyAlignment="1" applyProtection="1">
      <alignment horizontal="left" vertical="center"/>
      <protection locked="0"/>
    </xf>
    <xf numFmtId="49" fontId="12" fillId="0" borderId="0" xfId="0" applyNumberFormat="1" applyFont="1" applyAlignment="1" applyProtection="1">
      <alignment horizontal="center" vertical="center"/>
      <protection locked="0"/>
    </xf>
    <xf numFmtId="49" fontId="14" fillId="0" borderId="0" xfId="0" applyNumberFormat="1" applyFont="1" applyProtection="1">
      <alignment vertical="center"/>
      <protection locked="0"/>
    </xf>
    <xf numFmtId="0" fontId="72" fillId="12" borderId="0" xfId="0" applyFont="1" applyFill="1">
      <alignment vertical="center"/>
    </xf>
    <xf numFmtId="0" fontId="66" fillId="0" borderId="0" xfId="0" applyFont="1">
      <alignment vertical="center"/>
    </xf>
    <xf numFmtId="0" fontId="51" fillId="16" borderId="0" xfId="0" applyFont="1" applyFill="1" applyAlignment="1" applyProtection="1">
      <alignment horizontal="left" vertical="center"/>
      <protection locked="0"/>
    </xf>
    <xf numFmtId="0" fontId="39" fillId="16" borderId="104" xfId="0" applyFont="1" applyFill="1" applyBorder="1" applyAlignment="1" applyProtection="1">
      <alignment horizontal="left" vertical="center"/>
      <protection locked="0"/>
    </xf>
    <xf numFmtId="0" fontId="39" fillId="16" borderId="0" xfId="0" applyFont="1" applyFill="1" applyAlignment="1" applyProtection="1">
      <alignment horizontal="left" vertical="center"/>
      <protection locked="0"/>
    </xf>
    <xf numFmtId="49" fontId="25" fillId="16" borderId="0" xfId="0" applyNumberFormat="1" applyFont="1" applyFill="1" applyProtection="1">
      <alignment vertical="center"/>
      <protection locked="0"/>
    </xf>
    <xf numFmtId="49" fontId="39" fillId="16" borderId="0" xfId="0" applyNumberFormat="1" applyFont="1" applyFill="1" applyProtection="1">
      <alignment vertical="center"/>
      <protection locked="0"/>
    </xf>
    <xf numFmtId="0" fontId="90" fillId="0" borderId="0" xfId="0" applyFont="1" applyProtection="1">
      <alignment vertical="center"/>
      <protection locked="0"/>
    </xf>
    <xf numFmtId="0" fontId="91" fillId="0" borderId="0" xfId="0" applyFont="1" applyProtection="1">
      <alignment vertical="center"/>
      <protection locked="0"/>
    </xf>
    <xf numFmtId="0" fontId="95" fillId="0" borderId="0" xfId="0" applyFont="1" applyAlignment="1" applyProtection="1">
      <alignment vertical="center" wrapText="1"/>
      <protection locked="0"/>
    </xf>
    <xf numFmtId="0" fontId="90" fillId="12" borderId="0" xfId="0" applyFont="1" applyFill="1" applyProtection="1">
      <alignment vertical="center"/>
      <protection locked="0"/>
    </xf>
    <xf numFmtId="49" fontId="96" fillId="0" borderId="0" xfId="0" applyNumberFormat="1" applyFont="1" applyProtection="1">
      <alignment vertical="center"/>
      <protection locked="0"/>
    </xf>
    <xf numFmtId="0" fontId="98" fillId="0" borderId="0" xfId="0" applyFont="1" applyProtection="1">
      <alignment vertical="center"/>
      <protection locked="0"/>
    </xf>
    <xf numFmtId="0" fontId="97" fillId="0" borderId="0" xfId="0" applyFont="1" applyAlignment="1" applyProtection="1">
      <alignment horizontal="justify" vertical="center"/>
      <protection locked="0"/>
    </xf>
    <xf numFmtId="0" fontId="91" fillId="0" borderId="0" xfId="0" applyFont="1" applyAlignment="1" applyProtection="1">
      <protection locked="0"/>
    </xf>
    <xf numFmtId="0" fontId="100" fillId="0" borderId="0" xfId="0" applyFont="1" applyProtection="1">
      <alignment vertical="center"/>
      <protection locked="0"/>
    </xf>
    <xf numFmtId="0" fontId="90" fillId="0" borderId="2" xfId="0" applyFont="1" applyBorder="1" applyAlignment="1" applyProtection="1">
      <alignment horizontal="right" vertical="center"/>
      <protection locked="0"/>
    </xf>
    <xf numFmtId="0" fontId="101" fillId="14" borderId="3" xfId="0" applyFont="1" applyFill="1" applyBorder="1" applyAlignment="1" applyProtection="1">
      <alignment horizontal="center" vertical="center"/>
      <protection locked="0"/>
    </xf>
    <xf numFmtId="0" fontId="90" fillId="0" borderId="4" xfId="0" applyFont="1" applyBorder="1" applyAlignment="1" applyProtection="1">
      <alignment horizontal="left" vertical="center"/>
      <protection locked="0"/>
    </xf>
    <xf numFmtId="0" fontId="101" fillId="0" borderId="46" xfId="0" applyFont="1" applyBorder="1" applyAlignment="1" applyProtection="1">
      <alignment horizontal="right" vertical="center"/>
      <protection locked="0"/>
    </xf>
    <xf numFmtId="0" fontId="101" fillId="14" borderId="83" xfId="0" applyFont="1" applyFill="1" applyBorder="1" applyAlignment="1" applyProtection="1">
      <alignment horizontal="center" vertical="center"/>
      <protection locked="0"/>
    </xf>
    <xf numFmtId="0" fontId="101" fillId="0" borderId="49" xfId="0" applyFont="1" applyBorder="1" applyAlignment="1" applyProtection="1">
      <alignment horizontal="left" vertical="center"/>
      <protection locked="0"/>
    </xf>
    <xf numFmtId="0" fontId="90" fillId="0" borderId="49" xfId="0" applyFont="1" applyBorder="1" applyProtection="1">
      <alignment vertical="center"/>
      <protection locked="0"/>
    </xf>
    <xf numFmtId="0" fontId="101" fillId="0" borderId="0" xfId="0" applyFont="1" applyProtection="1">
      <alignment vertical="center"/>
      <protection locked="0"/>
    </xf>
    <xf numFmtId="0" fontId="100" fillId="0" borderId="0" xfId="0" applyFont="1" applyAlignment="1" applyProtection="1">
      <protection locked="0"/>
    </xf>
    <xf numFmtId="0" fontId="90" fillId="0" borderId="51" xfId="0" applyFont="1" applyBorder="1" applyProtection="1">
      <alignment vertical="center"/>
      <protection locked="0"/>
    </xf>
    <xf numFmtId="0" fontId="91" fillId="0" borderId="50" xfId="0" applyFont="1" applyBorder="1" applyProtection="1">
      <alignment vertical="center"/>
      <protection locked="0"/>
    </xf>
    <xf numFmtId="0" fontId="102" fillId="0" borderId="0" xfId="0" applyFont="1" applyAlignment="1" applyProtection="1">
      <alignment vertical="top" wrapText="1"/>
      <protection locked="0"/>
    </xf>
    <xf numFmtId="0" fontId="103" fillId="0" borderId="0" xfId="0" applyFont="1" applyAlignment="1" applyProtection="1">
      <alignment vertical="top" wrapText="1"/>
      <protection locked="0"/>
    </xf>
    <xf numFmtId="0" fontId="102" fillId="0" borderId="30" xfId="0" applyFont="1" applyBorder="1" applyAlignment="1" applyProtection="1">
      <alignment vertical="top" wrapText="1"/>
      <protection locked="0"/>
    </xf>
    <xf numFmtId="0" fontId="91" fillId="0" borderId="30" xfId="0" applyFont="1" applyBorder="1" applyProtection="1">
      <alignment vertical="center"/>
      <protection locked="0"/>
    </xf>
    <xf numFmtId="0" fontId="92" fillId="0" borderId="0" xfId="0" applyFont="1" applyAlignment="1" applyProtection="1">
      <alignment horizontal="center" vertical="center"/>
      <protection locked="0"/>
    </xf>
    <xf numFmtId="0" fontId="91" fillId="0" borderId="0" xfId="0" applyFont="1" applyAlignment="1" applyProtection="1">
      <alignment horizontal="center" vertical="center"/>
      <protection locked="0"/>
    </xf>
    <xf numFmtId="0" fontId="100" fillId="0" borderId="0" xfId="0" applyFont="1" applyAlignment="1" applyProtection="1">
      <alignment horizontal="left"/>
      <protection locked="0"/>
    </xf>
    <xf numFmtId="0" fontId="91" fillId="0" borderId="43" xfId="0" applyFont="1" applyBorder="1" applyProtection="1">
      <alignment vertical="center"/>
      <protection locked="0"/>
    </xf>
    <xf numFmtId="0" fontId="91" fillId="0" borderId="48" xfId="0" applyFont="1" applyBorder="1" applyAlignment="1" applyProtection="1">
      <alignment horizontal="left" vertical="center"/>
      <protection locked="0"/>
    </xf>
    <xf numFmtId="0" fontId="91" fillId="0" borderId="0" xfId="0" applyFont="1" applyAlignment="1" applyProtection="1">
      <alignment horizontal="left" vertical="center"/>
      <protection locked="0"/>
    </xf>
    <xf numFmtId="0" fontId="91" fillId="0" borderId="0" xfId="0" applyFont="1" applyAlignment="1" applyProtection="1">
      <alignment horizontal="justify" vertical="center"/>
      <protection locked="0"/>
    </xf>
    <xf numFmtId="49" fontId="104" fillId="0" borderId="0" xfId="0" applyNumberFormat="1" applyFont="1" applyProtection="1">
      <alignment vertical="center"/>
      <protection locked="0"/>
    </xf>
    <xf numFmtId="0" fontId="104" fillId="0" borderId="0" xfId="0" applyFont="1" applyProtection="1">
      <alignment vertical="center"/>
      <protection locked="0"/>
    </xf>
    <xf numFmtId="0" fontId="101" fillId="0" borderId="0" xfId="0" applyFont="1" applyAlignment="1" applyProtection="1">
      <alignment vertical="top"/>
      <protection locked="0"/>
    </xf>
    <xf numFmtId="0" fontId="105" fillId="0" borderId="0" xfId="0" applyFont="1" applyProtection="1">
      <alignment vertical="center"/>
      <protection locked="0"/>
    </xf>
    <xf numFmtId="0" fontId="106" fillId="0" borderId="0" xfId="0" applyFont="1">
      <alignment vertical="center"/>
    </xf>
    <xf numFmtId="49" fontId="107" fillId="0" borderId="1" xfId="0" applyNumberFormat="1" applyFont="1" applyBorder="1">
      <alignment vertical="center"/>
    </xf>
    <xf numFmtId="49" fontId="107" fillId="20" borderId="1" xfId="0" applyNumberFormat="1" applyFont="1" applyFill="1" applyBorder="1">
      <alignment vertical="center"/>
    </xf>
    <xf numFmtId="0" fontId="76" fillId="0" borderId="0" xfId="0" applyFont="1" applyAlignment="1" applyProtection="1">
      <alignment horizontal="center" vertical="center"/>
      <protection locked="0"/>
    </xf>
    <xf numFmtId="0" fontId="108" fillId="16" borderId="72" xfId="0" applyFont="1" applyFill="1" applyBorder="1" applyAlignment="1">
      <alignment horizontal="left" vertical="center"/>
    </xf>
    <xf numFmtId="0" fontId="109" fillId="0" borderId="3" xfId="0" applyFont="1" applyBorder="1" applyAlignment="1">
      <alignment horizontal="left" vertical="center"/>
    </xf>
    <xf numFmtId="0" fontId="109" fillId="0" borderId="83" xfId="0" applyFont="1" applyBorder="1" applyAlignment="1">
      <alignment horizontal="left" vertical="center"/>
    </xf>
    <xf numFmtId="49" fontId="67" fillId="0" borderId="0" xfId="0" applyNumberFormat="1" applyFont="1">
      <alignment vertical="center"/>
    </xf>
    <xf numFmtId="49" fontId="67" fillId="16" borderId="0" xfId="0" applyNumberFormat="1" applyFont="1" applyFill="1">
      <alignment vertical="center"/>
    </xf>
    <xf numFmtId="0" fontId="51" fillId="13" borderId="5" xfId="0" applyFont="1" applyFill="1" applyBorder="1" applyAlignment="1" applyProtection="1">
      <alignment horizontal="center" vertical="center" wrapText="1"/>
      <protection locked="0"/>
    </xf>
    <xf numFmtId="0" fontId="51" fillId="13" borderId="6" xfId="0" applyFont="1" applyFill="1" applyBorder="1" applyAlignment="1" applyProtection="1">
      <alignment horizontal="center" vertical="center"/>
      <protection locked="0"/>
    </xf>
    <xf numFmtId="0" fontId="51" fillId="13" borderId="7" xfId="0" applyFont="1" applyFill="1" applyBorder="1" applyAlignment="1" applyProtection="1">
      <alignment horizontal="center" vertical="center"/>
      <protection locked="0"/>
    </xf>
    <xf numFmtId="0" fontId="25" fillId="14" borderId="5" xfId="0" applyFont="1" applyFill="1" applyBorder="1" applyAlignment="1" applyProtection="1">
      <alignment horizontal="left" vertical="center"/>
      <protection locked="0"/>
    </xf>
    <xf numFmtId="0" fontId="25" fillId="14" borderId="6" xfId="0" applyFont="1" applyFill="1" applyBorder="1" applyAlignment="1" applyProtection="1">
      <alignment horizontal="left" vertical="center"/>
      <protection locked="0"/>
    </xf>
    <xf numFmtId="0" fontId="25" fillId="14" borderId="7" xfId="0" applyFont="1" applyFill="1" applyBorder="1" applyAlignment="1" applyProtection="1">
      <alignment horizontal="left" vertical="center"/>
      <protection locked="0"/>
    </xf>
    <xf numFmtId="0" fontId="75" fillId="20" borderId="0" xfId="0" applyFont="1" applyFill="1" applyAlignment="1">
      <alignment horizontal="left" vertical="center"/>
    </xf>
    <xf numFmtId="0" fontId="53" fillId="0" borderId="29" xfId="0" applyFont="1" applyBorder="1" applyAlignment="1" applyProtection="1">
      <alignment horizontal="center" vertical="center"/>
      <protection locked="0"/>
    </xf>
    <xf numFmtId="0" fontId="53" fillId="0" borderId="30" xfId="0" applyFont="1" applyBorder="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1" fillId="13" borderId="82" xfId="0" applyFont="1" applyFill="1" applyBorder="1" applyAlignment="1" applyProtection="1">
      <alignment horizontal="center" vertical="center"/>
      <protection locked="0"/>
    </xf>
    <xf numFmtId="0" fontId="51" fillId="13" borderId="5" xfId="0" applyFont="1" applyFill="1" applyBorder="1" applyAlignment="1" applyProtection="1">
      <alignment horizontal="center" vertical="center"/>
      <protection locked="0"/>
    </xf>
    <xf numFmtId="0" fontId="25" fillId="0" borderId="71" xfId="0" applyFont="1" applyBorder="1">
      <alignment vertical="center"/>
    </xf>
    <xf numFmtId="0" fontId="25" fillId="0" borderId="82" xfId="0" applyFont="1" applyBorder="1">
      <alignment vertical="center"/>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locked="0"/>
    </xf>
    <xf numFmtId="0" fontId="25" fillId="13" borderId="73" xfId="0" applyFont="1" applyFill="1" applyBorder="1" applyAlignment="1" applyProtection="1">
      <alignment horizontal="center" vertical="center"/>
      <protection locked="0"/>
    </xf>
    <xf numFmtId="0" fontId="53" fillId="0" borderId="51" xfId="0" applyFont="1" applyBorder="1" applyAlignment="1" applyProtection="1">
      <alignment horizontal="left" vertical="top"/>
      <protection locked="0"/>
    </xf>
    <xf numFmtId="0" fontId="53" fillId="0" borderId="0" xfId="0" applyFont="1" applyAlignment="1" applyProtection="1">
      <alignment horizontal="left" vertical="top"/>
      <protection locked="0"/>
    </xf>
    <xf numFmtId="0" fontId="53" fillId="0" borderId="50" xfId="0" applyFont="1" applyBorder="1" applyAlignment="1" applyProtection="1">
      <alignment horizontal="left" vertical="top"/>
      <protection locked="0"/>
    </xf>
    <xf numFmtId="0" fontId="53" fillId="0" borderId="37" xfId="0" applyFont="1" applyBorder="1" applyAlignment="1" applyProtection="1">
      <alignment horizontal="left" vertical="top"/>
      <protection locked="0"/>
    </xf>
    <xf numFmtId="0" fontId="53" fillId="0" borderId="38" xfId="0" applyFont="1" applyBorder="1" applyAlignment="1" applyProtection="1">
      <alignment horizontal="left" vertical="top"/>
      <protection locked="0"/>
    </xf>
    <xf numFmtId="0" fontId="53" fillId="0" borderId="39" xfId="0" applyFont="1" applyBorder="1" applyAlignment="1" applyProtection="1">
      <alignment horizontal="left" vertical="top"/>
      <protection locked="0"/>
    </xf>
    <xf numFmtId="0" fontId="25" fillId="13" borderId="74" xfId="0" applyFont="1" applyFill="1" applyBorder="1" applyAlignment="1" applyProtection="1">
      <alignment horizontal="center" vertical="center"/>
      <protection locked="0"/>
    </xf>
    <xf numFmtId="0" fontId="25" fillId="13" borderId="91"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4" xfId="0" applyFont="1" applyFill="1" applyBorder="1" applyAlignment="1" applyProtection="1">
      <alignment horizontal="center" vertical="center"/>
      <protection locked="0"/>
    </xf>
    <xf numFmtId="0" fontId="25" fillId="13" borderId="51" xfId="0" applyFont="1" applyFill="1" applyBorder="1" applyAlignment="1" applyProtection="1">
      <alignment horizontal="center" vertical="center"/>
      <protection locked="0"/>
    </xf>
    <xf numFmtId="0" fontId="25" fillId="13" borderId="0" xfId="0" applyFont="1" applyFill="1" applyAlignment="1" applyProtection="1">
      <alignment horizontal="center" vertical="center"/>
      <protection locked="0"/>
    </xf>
    <xf numFmtId="0" fontId="25" fillId="13" borderId="50" xfId="0" applyFont="1" applyFill="1" applyBorder="1" applyAlignment="1" applyProtection="1">
      <alignment horizontal="center" vertical="center"/>
      <protection locked="0"/>
    </xf>
    <xf numFmtId="0" fontId="25" fillId="0" borderId="51"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50" xfId="0" applyFont="1" applyBorder="1" applyAlignment="1" applyProtection="1">
      <alignment horizontal="left" vertical="top"/>
      <protection locked="0"/>
    </xf>
    <xf numFmtId="0" fontId="25" fillId="0" borderId="37" xfId="0" applyFont="1" applyBorder="1" applyAlignment="1" applyProtection="1">
      <alignment horizontal="left" vertical="top"/>
      <protection locked="0"/>
    </xf>
    <xf numFmtId="0" fontId="25" fillId="0" borderId="38" xfId="0" applyFont="1" applyBorder="1" applyAlignment="1" applyProtection="1">
      <alignment horizontal="left" vertical="top"/>
      <protection locked="0"/>
    </xf>
    <xf numFmtId="0" fontId="25" fillId="0" borderId="39" xfId="0" applyFont="1" applyBorder="1" applyAlignment="1" applyProtection="1">
      <alignment horizontal="left" vertical="top"/>
      <protection locked="0"/>
    </xf>
    <xf numFmtId="0" fontId="25" fillId="13" borderId="24" xfId="0" applyFont="1" applyFill="1" applyBorder="1" applyAlignment="1" applyProtection="1">
      <alignment horizontal="center" vertical="center"/>
      <protection locked="0"/>
    </xf>
    <xf numFmtId="0" fontId="25" fillId="13" borderId="12" xfId="0" applyFont="1" applyFill="1" applyBorder="1" applyAlignment="1" applyProtection="1">
      <alignment horizontal="center" vertical="center"/>
      <protection locked="0"/>
    </xf>
    <xf numFmtId="0" fontId="25" fillId="13" borderId="13" xfId="0" applyFont="1" applyFill="1" applyBorder="1" applyAlignment="1" applyProtection="1">
      <alignment horizontal="center" vertical="center"/>
      <protection locked="0"/>
    </xf>
    <xf numFmtId="0" fontId="25" fillId="13" borderId="89" xfId="0" applyFont="1" applyFill="1" applyBorder="1" applyAlignment="1" applyProtection="1">
      <alignment horizontal="center" vertical="center"/>
      <protection locked="0"/>
    </xf>
    <xf numFmtId="0" fontId="25" fillId="13" borderId="83" xfId="0" applyFont="1" applyFill="1" applyBorder="1" applyAlignment="1" applyProtection="1">
      <alignment horizontal="center" vertical="center"/>
      <protection locked="0"/>
    </xf>
    <xf numFmtId="0" fontId="25" fillId="13" borderId="49" xfId="0" applyFont="1" applyFill="1" applyBorder="1" applyAlignment="1" applyProtection="1">
      <alignment horizontal="center" vertical="center"/>
      <protection locked="0"/>
    </xf>
    <xf numFmtId="0" fontId="26" fillId="14" borderId="0" xfId="0" applyFont="1" applyFill="1" applyAlignment="1" applyProtection="1">
      <alignment horizontal="center" vertical="center"/>
      <protection locked="0"/>
    </xf>
    <xf numFmtId="0" fontId="47" fillId="14" borderId="0" xfId="0" applyFont="1" applyFill="1" applyAlignment="1">
      <alignment horizontal="left" vertical="center" wrapText="1"/>
    </xf>
    <xf numFmtId="0" fontId="46" fillId="14" borderId="0" xfId="0" applyFont="1" applyFill="1" applyAlignment="1">
      <alignment horizontal="center" vertical="center"/>
    </xf>
    <xf numFmtId="0" fontId="42" fillId="0" borderId="0" xfId="0" applyFont="1" applyAlignment="1" applyProtection="1">
      <alignment horizontal="center" vertical="center"/>
      <protection locked="0"/>
    </xf>
    <xf numFmtId="0" fontId="51" fillId="13" borderId="69" xfId="0" applyFont="1" applyFill="1" applyBorder="1" applyAlignment="1" applyProtection="1">
      <alignment horizontal="center" vertical="center"/>
      <protection locked="0"/>
    </xf>
    <xf numFmtId="0" fontId="25" fillId="14" borderId="6" xfId="0" applyFont="1" applyFill="1" applyBorder="1" applyAlignment="1" applyProtection="1">
      <alignment horizontal="center" vertical="center"/>
      <protection locked="0"/>
    </xf>
    <xf numFmtId="0" fontId="25" fillId="14" borderId="7" xfId="0" applyFont="1" applyFill="1" applyBorder="1" applyAlignment="1" applyProtection="1">
      <alignment horizontal="center" vertical="center"/>
      <protection locked="0"/>
    </xf>
    <xf numFmtId="0" fontId="69" fillId="0" borderId="57" xfId="0" applyFont="1" applyBorder="1" applyAlignment="1" applyProtection="1">
      <alignment horizontal="left" vertical="center"/>
      <protection locked="0"/>
    </xf>
    <xf numFmtId="0" fontId="69" fillId="0" borderId="57" xfId="0" applyFont="1" applyBorder="1" applyAlignment="1" applyProtection="1">
      <alignment horizontal="right" vertical="center"/>
      <protection locked="0"/>
    </xf>
    <xf numFmtId="0" fontId="52" fillId="0" borderId="38" xfId="0" applyFont="1" applyBorder="1" applyAlignment="1">
      <alignment horizontal="left" vertical="center"/>
    </xf>
    <xf numFmtId="0" fontId="75" fillId="4" borderId="0" xfId="0" applyFont="1" applyFill="1" applyAlignment="1">
      <alignment horizontal="left" vertical="top" wrapText="1"/>
    </xf>
    <xf numFmtId="0" fontId="51" fillId="13" borderId="29" xfId="0" applyFont="1" applyFill="1" applyBorder="1" applyAlignment="1" applyProtection="1">
      <alignment horizontal="center" vertical="center"/>
      <protection locked="0"/>
    </xf>
    <xf numFmtId="0" fontId="51" fillId="13" borderId="30" xfId="0" applyFont="1" applyFill="1" applyBorder="1" applyAlignment="1" applyProtection="1">
      <alignment horizontal="center" vertical="center"/>
      <protection locked="0"/>
    </xf>
    <xf numFmtId="0" fontId="51" fillId="13" borderId="31" xfId="0" applyFont="1" applyFill="1" applyBorder="1" applyAlignment="1" applyProtection="1">
      <alignment horizontal="center" vertical="center"/>
      <protection locked="0"/>
    </xf>
    <xf numFmtId="0" fontId="51" fillId="13" borderId="37" xfId="0" applyFont="1" applyFill="1" applyBorder="1" applyAlignment="1" applyProtection="1">
      <alignment horizontal="center" vertical="center"/>
      <protection locked="0"/>
    </xf>
    <xf numFmtId="0" fontId="51" fillId="13" borderId="38" xfId="0" applyFont="1" applyFill="1" applyBorder="1" applyAlignment="1" applyProtection="1">
      <alignment horizontal="center" vertical="center"/>
      <protection locked="0"/>
    </xf>
    <xf numFmtId="0" fontId="51" fillId="13" borderId="39" xfId="0" applyFont="1" applyFill="1" applyBorder="1" applyAlignment="1" applyProtection="1">
      <alignment horizontal="center" vertical="center"/>
      <protection locked="0"/>
    </xf>
    <xf numFmtId="0" fontId="54" fillId="0" borderId="51"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50" xfId="0" applyFont="1" applyBorder="1" applyAlignment="1" applyProtection="1">
      <alignment horizontal="left" vertical="center" wrapText="1"/>
      <protection locked="0"/>
    </xf>
    <xf numFmtId="0" fontId="38" fillId="0" borderId="51" xfId="0" applyFont="1" applyBorder="1" applyAlignment="1" applyProtection="1">
      <alignment horizontal="left" vertical="center" wrapText="1"/>
      <protection locked="0"/>
    </xf>
    <xf numFmtId="0" fontId="51" fillId="14" borderId="82" xfId="0" applyFont="1" applyFill="1" applyBorder="1" applyAlignment="1" applyProtection="1">
      <alignment horizontal="center" vertical="center"/>
      <protection locked="0"/>
    </xf>
    <xf numFmtId="0" fontId="51" fillId="14" borderId="5" xfId="0" applyFont="1" applyFill="1" applyBorder="1" applyAlignment="1" applyProtection="1">
      <alignment horizontal="center" vertical="center"/>
      <protection locked="0"/>
    </xf>
    <xf numFmtId="0" fontId="25" fillId="14" borderId="71" xfId="0" applyFont="1" applyFill="1" applyBorder="1" applyProtection="1">
      <alignment vertical="center"/>
      <protection locked="0"/>
    </xf>
    <xf numFmtId="0" fontId="25" fillId="14" borderId="82" xfId="0" applyFont="1" applyFill="1" applyBorder="1" applyProtection="1">
      <alignment vertical="center"/>
      <protection locked="0"/>
    </xf>
    <xf numFmtId="0" fontId="51" fillId="13" borderId="29" xfId="0" applyFont="1" applyFill="1" applyBorder="1" applyAlignment="1" applyProtection="1">
      <alignment horizontal="center" vertical="center" wrapText="1"/>
      <protection locked="0"/>
    </xf>
    <xf numFmtId="0" fontId="25" fillId="13" borderId="30" xfId="0" applyFont="1" applyFill="1" applyBorder="1" applyAlignment="1" applyProtection="1">
      <alignment horizontal="center" vertical="center"/>
      <protection locked="0"/>
    </xf>
    <xf numFmtId="0" fontId="25" fillId="13" borderId="31" xfId="0" applyFont="1" applyFill="1" applyBorder="1" applyAlignment="1" applyProtection="1">
      <alignment horizontal="center" vertical="center"/>
      <protection locked="0"/>
    </xf>
    <xf numFmtId="0" fontId="25" fillId="13" borderId="74" xfId="0" applyFont="1" applyFill="1" applyBorder="1" applyAlignment="1" applyProtection="1">
      <alignment horizontal="center" vertical="center" wrapText="1"/>
      <protection locked="0"/>
    </xf>
    <xf numFmtId="0" fontId="25" fillId="0" borderId="62" xfId="0" applyFont="1" applyBorder="1">
      <alignment vertical="center"/>
    </xf>
    <xf numFmtId="0" fontId="25" fillId="0" borderId="30" xfId="0" applyFont="1" applyBorder="1">
      <alignment vertical="center"/>
    </xf>
    <xf numFmtId="0" fontId="25" fillId="0" borderId="31" xfId="0" applyFont="1" applyBorder="1">
      <alignment vertical="center"/>
    </xf>
    <xf numFmtId="0" fontId="25" fillId="0" borderId="34" xfId="0" applyFont="1" applyBorder="1">
      <alignment vertical="center"/>
    </xf>
    <xf numFmtId="0" fontId="25" fillId="0" borderId="38" xfId="0" applyFont="1" applyBorder="1">
      <alignment vertical="center"/>
    </xf>
    <xf numFmtId="0" fontId="25" fillId="0" borderId="39" xfId="0" applyFont="1" applyBorder="1">
      <alignment vertical="center"/>
    </xf>
    <xf numFmtId="0" fontId="2" fillId="0" borderId="0" xfId="0" applyFont="1" applyAlignment="1" applyProtection="1">
      <alignment horizontal="center" vertical="center"/>
      <protection locked="0"/>
    </xf>
    <xf numFmtId="0" fontId="25" fillId="0" borderId="70" xfId="0" applyFont="1" applyBorder="1">
      <alignment vertical="center"/>
    </xf>
    <xf numFmtId="0" fontId="25" fillId="0" borderId="6" xfId="0" applyFont="1" applyBorder="1">
      <alignment vertical="center"/>
    </xf>
    <xf numFmtId="0" fontId="25" fillId="0" borderId="7" xfId="0" applyFont="1" applyBorder="1">
      <alignment vertical="center"/>
    </xf>
    <xf numFmtId="0" fontId="25" fillId="0" borderId="29" xfId="0" applyFont="1" applyBorder="1" applyAlignment="1">
      <alignment horizontal="left" vertical="top" wrapText="1"/>
    </xf>
    <xf numFmtId="0" fontId="25" fillId="0" borderId="30" xfId="0" applyFont="1" applyBorder="1" applyAlignment="1">
      <alignment horizontal="left" vertical="top" wrapText="1"/>
    </xf>
    <xf numFmtId="0" fontId="25" fillId="0" borderId="31" xfId="0" applyFont="1" applyBorder="1" applyAlignment="1">
      <alignment horizontal="left" vertical="top" wrapText="1"/>
    </xf>
    <xf numFmtId="0" fontId="25" fillId="0" borderId="51" xfId="0" applyFont="1" applyBorder="1" applyAlignment="1">
      <alignment horizontal="left" vertical="top" wrapText="1"/>
    </xf>
    <xf numFmtId="0" fontId="25" fillId="0" borderId="0" xfId="0" applyFont="1" applyAlignment="1">
      <alignment horizontal="left" vertical="top" wrapText="1"/>
    </xf>
    <xf numFmtId="0" fontId="25" fillId="0" borderId="50" xfId="0" applyFont="1" applyBorder="1" applyAlignment="1">
      <alignment horizontal="left" vertical="top" wrapText="1"/>
    </xf>
    <xf numFmtId="0" fontId="25" fillId="0" borderId="37" xfId="0" applyFont="1" applyBorder="1" applyAlignment="1">
      <alignment horizontal="left" vertical="top" wrapText="1"/>
    </xf>
    <xf numFmtId="0" fontId="25" fillId="0" borderId="38" xfId="0" applyFont="1" applyBorder="1" applyAlignment="1">
      <alignment horizontal="left" vertical="top" wrapText="1"/>
    </xf>
    <xf numFmtId="0" fontId="25" fillId="0" borderId="39" xfId="0" applyFont="1" applyBorder="1" applyAlignment="1">
      <alignment horizontal="left" vertical="top" wrapText="1"/>
    </xf>
    <xf numFmtId="0" fontId="51" fillId="13" borderId="78" xfId="0" applyFont="1" applyFill="1" applyBorder="1" applyAlignment="1" applyProtection="1">
      <alignment horizontal="center" vertical="center"/>
      <protection locked="0"/>
    </xf>
    <xf numFmtId="0" fontId="51" fillId="13" borderId="6" xfId="0" applyFont="1" applyFill="1" applyBorder="1" applyAlignment="1" applyProtection="1">
      <alignment horizontal="center" vertical="center" wrapText="1"/>
      <protection locked="0"/>
    </xf>
    <xf numFmtId="0" fontId="51" fillId="13" borderId="69" xfId="0" applyFont="1" applyFill="1" applyBorder="1" applyAlignment="1" applyProtection="1">
      <alignment horizontal="center" vertical="center" wrapText="1"/>
      <protection locked="0"/>
    </xf>
    <xf numFmtId="0" fontId="25" fillId="14" borderId="70" xfId="0" applyFont="1" applyFill="1" applyBorder="1" applyAlignment="1" applyProtection="1">
      <alignment horizontal="left" vertical="center"/>
      <protection locked="0"/>
    </xf>
    <xf numFmtId="0" fontId="25" fillId="0" borderId="51"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50"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0" fontId="83" fillId="0" borderId="0" xfId="0" applyFont="1" applyAlignment="1">
      <alignment horizontal="left" vertical="center" wrapText="1"/>
    </xf>
    <xf numFmtId="0" fontId="83" fillId="0" borderId="50" xfId="0" applyFont="1" applyBorder="1" applyAlignment="1">
      <alignment horizontal="left" vertical="center" wrapText="1"/>
    </xf>
    <xf numFmtId="0" fontId="76" fillId="0" borderId="0" xfId="0" applyFont="1" applyAlignment="1">
      <alignment horizontal="center" vertical="center"/>
    </xf>
    <xf numFmtId="0" fontId="88" fillId="0" borderId="0" xfId="0" applyFont="1" applyAlignment="1" applyProtection="1">
      <alignment horizontal="left" vertical="center" wrapText="1"/>
      <protection locked="0"/>
    </xf>
    <xf numFmtId="0" fontId="77" fillId="0" borderId="0" xfId="0" applyFont="1" applyAlignment="1">
      <alignment horizontal="left" vertical="center" wrapText="1"/>
    </xf>
    <xf numFmtId="0" fontId="59" fillId="9" borderId="0" xfId="0" applyFont="1" applyFill="1" applyAlignment="1">
      <alignment horizontal="left" vertical="center" wrapText="1"/>
    </xf>
    <xf numFmtId="0" fontId="25" fillId="17" borderId="29" xfId="0" applyFont="1" applyFill="1" applyBorder="1" applyAlignment="1" applyProtection="1">
      <alignment horizontal="center" vertical="center"/>
      <protection locked="0"/>
    </xf>
    <xf numFmtId="0" fontId="25" fillId="17" borderId="30" xfId="0" applyFont="1" applyFill="1" applyBorder="1" applyAlignment="1" applyProtection="1">
      <alignment horizontal="center" vertical="center"/>
      <protection locked="0"/>
    </xf>
    <xf numFmtId="0" fontId="25" fillId="17" borderId="31" xfId="0" applyFont="1" applyFill="1" applyBorder="1" applyAlignment="1" applyProtection="1">
      <alignment horizontal="center" vertical="center"/>
      <protection locked="0"/>
    </xf>
    <xf numFmtId="0" fontId="51" fillId="13" borderId="22" xfId="0" applyFont="1" applyFill="1" applyBorder="1" applyAlignment="1" applyProtection="1">
      <alignment horizontal="center" vertical="center"/>
      <protection locked="0"/>
    </xf>
    <xf numFmtId="0" fontId="51" fillId="13" borderId="23" xfId="0" applyFont="1" applyFill="1" applyBorder="1" applyAlignment="1" applyProtection="1">
      <alignment horizontal="center" vertical="center"/>
      <protection locked="0"/>
    </xf>
    <xf numFmtId="0" fontId="51" fillId="13" borderId="55" xfId="0" applyFont="1" applyFill="1" applyBorder="1" applyAlignment="1" applyProtection="1">
      <alignment horizontal="center" vertical="center"/>
      <protection locked="0"/>
    </xf>
    <xf numFmtId="0" fontId="51" fillId="13" borderId="56" xfId="0" applyFont="1" applyFill="1" applyBorder="1" applyAlignment="1" applyProtection="1">
      <alignment horizontal="center" vertical="center"/>
      <protection locked="0"/>
    </xf>
    <xf numFmtId="0" fontId="25" fillId="9" borderId="169" xfId="0" applyFont="1" applyFill="1" applyBorder="1" applyAlignment="1" applyProtection="1">
      <alignment horizontal="center" vertical="center"/>
      <protection locked="0"/>
    </xf>
    <xf numFmtId="0" fontId="25" fillId="9" borderId="17" xfId="0" applyFont="1" applyFill="1" applyBorder="1" applyAlignment="1" applyProtection="1">
      <alignment horizontal="center" vertical="center"/>
      <protection locked="0"/>
    </xf>
    <xf numFmtId="0" fontId="25" fillId="9" borderId="15" xfId="0" applyFont="1" applyFill="1" applyBorder="1" applyAlignment="1" applyProtection="1">
      <alignment horizontal="center" vertical="center"/>
      <protection locked="0"/>
    </xf>
    <xf numFmtId="0" fontId="25" fillId="9" borderId="9" xfId="0" applyFont="1" applyFill="1" applyBorder="1" applyAlignment="1" applyProtection="1">
      <alignment horizontal="center" vertical="center"/>
      <protection locked="0"/>
    </xf>
    <xf numFmtId="0" fontId="25" fillId="9" borderId="10" xfId="0" applyFont="1" applyFill="1" applyBorder="1" applyAlignment="1" applyProtection="1">
      <alignment horizontal="center" vertical="center"/>
      <protection locked="0"/>
    </xf>
    <xf numFmtId="0" fontId="25" fillId="9" borderId="53" xfId="0" applyFont="1" applyFill="1" applyBorder="1" applyAlignment="1" applyProtection="1">
      <alignment horizontal="center" vertical="center"/>
      <protection locked="0"/>
    </xf>
    <xf numFmtId="0" fontId="25" fillId="9" borderId="54" xfId="0" applyFont="1" applyFill="1" applyBorder="1" applyAlignment="1" applyProtection="1">
      <alignment horizontal="center" vertical="center"/>
      <protection locked="0"/>
    </xf>
    <xf numFmtId="0" fontId="25" fillId="9" borderId="8" xfId="0" applyFont="1" applyFill="1" applyBorder="1" applyAlignment="1" applyProtection="1">
      <alignment horizontal="center" vertical="center"/>
      <protection locked="0"/>
    </xf>
    <xf numFmtId="0" fontId="25" fillId="9" borderId="52" xfId="0" applyFont="1" applyFill="1" applyBorder="1" applyAlignment="1" applyProtection="1">
      <alignment horizontal="center" vertical="center"/>
      <protection locked="0"/>
    </xf>
    <xf numFmtId="0" fontId="25" fillId="9" borderId="157" xfId="0" applyFont="1" applyFill="1" applyBorder="1" applyAlignment="1" applyProtection="1">
      <alignment horizontal="center" vertical="center"/>
      <protection locked="0"/>
    </xf>
    <xf numFmtId="0" fontId="25" fillId="9" borderId="154" xfId="0" applyFont="1" applyFill="1" applyBorder="1" applyAlignment="1" applyProtection="1">
      <alignment horizontal="center" vertical="center"/>
      <protection locked="0"/>
    </xf>
    <xf numFmtId="0" fontId="25" fillId="9" borderId="155" xfId="0" applyFont="1" applyFill="1" applyBorder="1" applyAlignment="1" applyProtection="1">
      <alignment horizontal="center" vertical="center"/>
      <protection locked="0"/>
    </xf>
    <xf numFmtId="0" fontId="25" fillId="17" borderId="17" xfId="0" applyFont="1" applyFill="1" applyBorder="1" applyAlignment="1" applyProtection="1">
      <alignment horizontal="center" vertical="center"/>
      <protection locked="0"/>
    </xf>
    <xf numFmtId="0" fontId="25" fillId="17" borderId="75" xfId="0" applyFont="1" applyFill="1" applyBorder="1" applyAlignment="1" applyProtection="1">
      <alignment horizontal="center" vertical="center"/>
      <protection locked="0"/>
    </xf>
    <xf numFmtId="0" fontId="25" fillId="9" borderId="29" xfId="0" applyFont="1" applyFill="1" applyBorder="1" applyAlignment="1" applyProtection="1">
      <alignment horizontal="center" vertical="center"/>
      <protection locked="0"/>
    </xf>
    <xf numFmtId="0" fontId="25" fillId="9" borderId="30" xfId="0" applyFont="1" applyFill="1" applyBorder="1" applyAlignment="1" applyProtection="1">
      <alignment horizontal="center" vertical="center"/>
      <protection locked="0"/>
    </xf>
    <xf numFmtId="0" fontId="25" fillId="9" borderId="31" xfId="0" applyFont="1" applyFill="1" applyBorder="1" applyAlignment="1" applyProtection="1">
      <alignment horizontal="center" vertical="center"/>
      <protection locked="0"/>
    </xf>
    <xf numFmtId="0" fontId="25" fillId="9" borderId="24" xfId="0" applyFont="1" applyFill="1" applyBorder="1" applyAlignment="1" applyProtection="1">
      <alignment horizontal="center" vertical="center"/>
      <protection locked="0"/>
    </xf>
    <xf numFmtId="0" fontId="25" fillId="9" borderId="12" xfId="0" applyFont="1" applyFill="1" applyBorder="1" applyAlignment="1" applyProtection="1">
      <alignment horizontal="center" vertical="center"/>
      <protection locked="0"/>
    </xf>
    <xf numFmtId="0" fontId="25" fillId="9" borderId="25" xfId="0" applyFont="1" applyFill="1" applyBorder="1" applyAlignment="1" applyProtection="1">
      <alignment horizontal="center" vertical="center"/>
      <protection locked="0"/>
    </xf>
    <xf numFmtId="0" fontId="25" fillId="17" borderId="22" xfId="0" applyFont="1" applyFill="1" applyBorder="1" applyAlignment="1" applyProtection="1">
      <alignment horizontal="center" vertical="center"/>
      <protection locked="0"/>
    </xf>
    <xf numFmtId="0" fontId="25" fillId="17" borderId="9" xfId="0" applyFont="1" applyFill="1" applyBorder="1" applyAlignment="1" applyProtection="1">
      <alignment horizontal="center" vertical="center"/>
      <protection locked="0"/>
    </xf>
    <xf numFmtId="0" fontId="25" fillId="17" borderId="23" xfId="0" applyFont="1" applyFill="1" applyBorder="1" applyAlignment="1" applyProtection="1">
      <alignment horizontal="center" vertical="center"/>
      <protection locked="0"/>
    </xf>
    <xf numFmtId="0" fontId="25" fillId="9" borderId="156" xfId="0" applyFont="1" applyFill="1" applyBorder="1" applyAlignment="1" applyProtection="1">
      <alignment horizontal="center" vertical="center"/>
      <protection locked="0"/>
    </xf>
    <xf numFmtId="0" fontId="25" fillId="9" borderId="143" xfId="0" applyFont="1" applyFill="1" applyBorder="1" applyAlignment="1" applyProtection="1">
      <alignment horizontal="center" vertical="center"/>
      <protection locked="0"/>
    </xf>
    <xf numFmtId="0" fontId="25" fillId="9" borderId="144" xfId="0" applyFont="1" applyFill="1" applyBorder="1" applyAlignment="1" applyProtection="1">
      <alignment horizontal="center" vertical="center"/>
      <protection locked="0"/>
    </xf>
    <xf numFmtId="0" fontId="25" fillId="17" borderId="19" xfId="0" applyFont="1" applyFill="1" applyBorder="1" applyAlignment="1" applyProtection="1">
      <alignment horizontal="center" vertical="center"/>
      <protection locked="0"/>
    </xf>
    <xf numFmtId="0" fontId="25" fillId="17" borderId="26" xfId="0" applyFont="1" applyFill="1" applyBorder="1" applyAlignment="1" applyProtection="1">
      <alignment horizontal="center" vertical="center"/>
      <protection locked="0"/>
    </xf>
    <xf numFmtId="0" fontId="39" fillId="13" borderId="29" xfId="0" applyFont="1" applyFill="1" applyBorder="1" applyAlignment="1" applyProtection="1">
      <alignment horizontal="center" vertical="center"/>
      <protection locked="0"/>
    </xf>
    <xf numFmtId="0" fontId="39" fillId="13" borderId="30" xfId="0" applyFont="1" applyFill="1" applyBorder="1" applyAlignment="1" applyProtection="1">
      <alignment horizontal="center" vertical="center"/>
      <protection locked="0"/>
    </xf>
    <xf numFmtId="0" fontId="39" fillId="13" borderId="31" xfId="0" applyFont="1" applyFill="1" applyBorder="1" applyAlignment="1" applyProtection="1">
      <alignment horizontal="center" vertical="center"/>
      <protection locked="0"/>
    </xf>
    <xf numFmtId="0" fontId="39" fillId="13" borderId="51" xfId="0" applyFont="1" applyFill="1" applyBorder="1" applyAlignment="1" applyProtection="1">
      <alignment horizontal="center" vertical="center"/>
      <protection locked="0"/>
    </xf>
    <xf numFmtId="0" fontId="39" fillId="13" borderId="0" xfId="0" applyFont="1" applyFill="1" applyAlignment="1" applyProtection="1">
      <alignment horizontal="center" vertical="center"/>
      <protection locked="0"/>
    </xf>
    <xf numFmtId="0" fontId="39" fillId="13" borderId="50" xfId="0" applyFont="1" applyFill="1" applyBorder="1" applyAlignment="1" applyProtection="1">
      <alignment horizontal="center" vertical="center"/>
      <protection locked="0"/>
    </xf>
    <xf numFmtId="0" fontId="51" fillId="13" borderId="30" xfId="0" applyFont="1" applyFill="1" applyBorder="1" applyAlignment="1" applyProtection="1">
      <alignment horizontal="center" vertical="center" wrapText="1"/>
      <protection locked="0"/>
    </xf>
    <xf numFmtId="0" fontId="51" fillId="13" borderId="31" xfId="0" applyFont="1" applyFill="1" applyBorder="1" applyAlignment="1" applyProtection="1">
      <alignment horizontal="center" vertical="center" wrapText="1"/>
      <protection locked="0"/>
    </xf>
    <xf numFmtId="0" fontId="51" fillId="13" borderId="37" xfId="0" applyFont="1" applyFill="1" applyBorder="1" applyAlignment="1" applyProtection="1">
      <alignment horizontal="center" vertical="center" wrapText="1"/>
      <protection locked="0"/>
    </xf>
    <xf numFmtId="0" fontId="51" fillId="13" borderId="38" xfId="0" applyFont="1" applyFill="1" applyBorder="1" applyAlignment="1" applyProtection="1">
      <alignment horizontal="center" vertical="center" wrapText="1"/>
      <protection locked="0"/>
    </xf>
    <xf numFmtId="0" fontId="51" fillId="13" borderId="39" xfId="0" applyFont="1" applyFill="1" applyBorder="1" applyAlignment="1" applyProtection="1">
      <alignment horizontal="center" vertical="center" wrapText="1"/>
      <protection locked="0"/>
    </xf>
    <xf numFmtId="49" fontId="78" fillId="0" borderId="170" xfId="0" applyNumberFormat="1" applyFont="1" applyBorder="1" applyAlignment="1" applyProtection="1">
      <alignment horizontal="left" vertical="center"/>
      <protection locked="0"/>
    </xf>
    <xf numFmtId="49" fontId="78" fillId="0" borderId="171" xfId="0" applyNumberFormat="1" applyFont="1" applyBorder="1" applyAlignment="1" applyProtection="1">
      <alignment horizontal="left" vertical="center"/>
      <protection locked="0"/>
    </xf>
    <xf numFmtId="49" fontId="78" fillId="0" borderId="172" xfId="0" applyNumberFormat="1" applyFont="1" applyBorder="1" applyAlignment="1" applyProtection="1">
      <alignment horizontal="left" vertical="center"/>
      <protection locked="0"/>
    </xf>
    <xf numFmtId="0" fontId="25" fillId="9" borderId="68" xfId="0" applyFont="1" applyFill="1" applyBorder="1" applyAlignment="1" applyProtection="1">
      <alignment horizontal="center" vertical="center"/>
      <protection locked="0"/>
    </xf>
    <xf numFmtId="0" fontId="25" fillId="9" borderId="87" xfId="0" applyFont="1" applyFill="1" applyBorder="1" applyAlignment="1" applyProtection="1">
      <alignment horizontal="center" vertical="center"/>
      <protection locked="0"/>
    </xf>
    <xf numFmtId="0" fontId="25" fillId="17" borderId="60" xfId="0" applyFont="1" applyFill="1" applyBorder="1" applyAlignment="1" applyProtection="1">
      <alignment horizontal="center" vertical="center"/>
      <protection locked="0"/>
    </xf>
    <xf numFmtId="0" fontId="25" fillId="17" borderId="57" xfId="0" applyFont="1" applyFill="1" applyBorder="1" applyAlignment="1" applyProtection="1">
      <alignment horizontal="center" vertical="center"/>
      <protection locked="0"/>
    </xf>
    <xf numFmtId="0" fontId="25" fillId="17" borderId="61" xfId="0" applyFont="1" applyFill="1" applyBorder="1" applyAlignment="1" applyProtection="1">
      <alignment horizontal="center" vertical="center"/>
      <protection locked="0"/>
    </xf>
    <xf numFmtId="0" fontId="25" fillId="17" borderId="14" xfId="0" applyFont="1" applyFill="1" applyBorder="1" applyAlignment="1" applyProtection="1">
      <alignment horizontal="center" vertical="center"/>
      <protection locked="0"/>
    </xf>
    <xf numFmtId="0" fontId="25" fillId="17" borderId="0" xfId="0" applyFont="1" applyFill="1" applyAlignment="1" applyProtection="1">
      <alignment horizontal="center" vertical="center"/>
      <protection locked="0"/>
    </xf>
    <xf numFmtId="0" fontId="25" fillId="17" borderId="51" xfId="0" applyFont="1" applyFill="1" applyBorder="1" applyAlignment="1" applyProtection="1">
      <alignment horizontal="center" vertical="center"/>
      <protection locked="0"/>
    </xf>
    <xf numFmtId="0" fontId="25" fillId="17" borderId="15" xfId="0" applyFont="1" applyFill="1" applyBorder="1" applyAlignment="1" applyProtection="1">
      <alignment horizontal="center" vertical="center"/>
      <protection locked="0"/>
    </xf>
    <xf numFmtId="0" fontId="25" fillId="17" borderId="50" xfId="0" applyFont="1" applyFill="1" applyBorder="1" applyAlignment="1" applyProtection="1">
      <alignment horizontal="center" vertical="center"/>
      <protection locked="0"/>
    </xf>
    <xf numFmtId="0" fontId="25" fillId="17" borderId="37" xfId="0" applyFont="1" applyFill="1" applyBorder="1" applyAlignment="1" applyProtection="1">
      <alignment horizontal="center" vertical="center"/>
      <protection locked="0"/>
    </xf>
    <xf numFmtId="0" fontId="25" fillId="17" borderId="38" xfId="0" applyFont="1" applyFill="1" applyBorder="1" applyAlignment="1" applyProtection="1">
      <alignment horizontal="center" vertical="center"/>
      <protection locked="0"/>
    </xf>
    <xf numFmtId="0" fontId="25" fillId="17" borderId="39" xfId="0" applyFont="1" applyFill="1" applyBorder="1" applyAlignment="1" applyProtection="1">
      <alignment horizontal="center" vertical="center"/>
      <protection locked="0"/>
    </xf>
    <xf numFmtId="0" fontId="51" fillId="17" borderId="60" xfId="0" applyFont="1" applyFill="1" applyBorder="1" applyAlignment="1" applyProtection="1">
      <alignment horizontal="center" vertical="center"/>
      <protection locked="0"/>
    </xf>
    <xf numFmtId="0" fontId="51" fillId="17" borderId="61" xfId="0" applyFont="1" applyFill="1" applyBorder="1" applyAlignment="1" applyProtection="1">
      <alignment horizontal="center" vertical="center"/>
      <protection locked="0"/>
    </xf>
    <xf numFmtId="0" fontId="51" fillId="17" borderId="37" xfId="0" applyFont="1" applyFill="1" applyBorder="1" applyAlignment="1" applyProtection="1">
      <alignment horizontal="center" vertical="center"/>
      <protection locked="0"/>
    </xf>
    <xf numFmtId="0" fontId="51" fillId="17" borderId="39" xfId="0" applyFont="1" applyFill="1" applyBorder="1" applyAlignment="1" applyProtection="1">
      <alignment horizontal="center" vertical="center"/>
      <protection locked="0"/>
    </xf>
    <xf numFmtId="0" fontId="25" fillId="17" borderId="34" xfId="0" applyFont="1" applyFill="1" applyBorder="1" applyAlignment="1" applyProtection="1">
      <alignment horizontal="center" vertical="center"/>
      <protection locked="0"/>
    </xf>
    <xf numFmtId="0" fontId="25" fillId="17" borderId="36" xfId="0" applyFont="1" applyFill="1" applyBorder="1" applyAlignment="1" applyProtection="1">
      <alignment horizontal="center" vertical="center"/>
      <protection locked="0"/>
    </xf>
    <xf numFmtId="0" fontId="25" fillId="17" borderId="8" xfId="0" applyFont="1" applyFill="1" applyBorder="1" applyAlignment="1" applyProtection="1">
      <alignment horizontal="center" vertical="center"/>
      <protection locked="0"/>
    </xf>
    <xf numFmtId="0" fontId="25" fillId="9" borderId="22" xfId="0" applyFont="1" applyFill="1" applyBorder="1" applyAlignment="1" applyProtection="1">
      <alignment horizontal="center" vertical="center"/>
      <protection locked="0"/>
    </xf>
    <xf numFmtId="0" fontId="25" fillId="9" borderId="23" xfId="0" applyFont="1" applyFill="1" applyBorder="1" applyAlignment="1" applyProtection="1">
      <alignment horizontal="center" vertical="center"/>
      <protection locked="0"/>
    </xf>
    <xf numFmtId="0" fontId="25" fillId="9" borderId="55" xfId="0" applyFont="1" applyFill="1" applyBorder="1" applyAlignment="1" applyProtection="1">
      <alignment horizontal="center" vertical="center"/>
      <protection locked="0"/>
    </xf>
    <xf numFmtId="0" fontId="25" fillId="9" borderId="56" xfId="0" applyFont="1" applyFill="1" applyBorder="1" applyAlignment="1" applyProtection="1">
      <alignment horizontal="center" vertical="center"/>
      <protection locked="0"/>
    </xf>
    <xf numFmtId="0" fontId="51" fillId="13" borderId="51" xfId="0" applyFont="1" applyFill="1" applyBorder="1" applyAlignment="1" applyProtection="1">
      <alignment horizontal="center" vertical="center"/>
      <protection locked="0"/>
    </xf>
    <xf numFmtId="0" fontId="51" fillId="13" borderId="50" xfId="0" applyFont="1" applyFill="1" applyBorder="1" applyAlignment="1" applyProtection="1">
      <alignment horizontal="center" vertical="center"/>
      <protection locked="0"/>
    </xf>
    <xf numFmtId="0" fontId="51" fillId="13" borderId="24" xfId="0" applyFont="1" applyFill="1" applyBorder="1" applyAlignment="1" applyProtection="1">
      <alignment horizontal="center" vertical="center"/>
      <protection locked="0"/>
    </xf>
    <xf numFmtId="0" fontId="51" fillId="13" borderId="25" xfId="0" applyFont="1" applyFill="1" applyBorder="1" applyAlignment="1" applyProtection="1">
      <alignment horizontal="center" vertical="center"/>
      <protection locked="0"/>
    </xf>
    <xf numFmtId="0" fontId="51" fillId="17" borderId="29" xfId="0" applyFont="1" applyFill="1" applyBorder="1" applyAlignment="1" applyProtection="1">
      <alignment horizontal="center" vertical="center" wrapText="1"/>
      <protection locked="0"/>
    </xf>
    <xf numFmtId="0" fontId="51" fillId="17" borderId="30" xfId="0" applyFont="1" applyFill="1" applyBorder="1" applyAlignment="1" applyProtection="1">
      <alignment horizontal="center" vertical="center" wrapText="1"/>
      <protection locked="0"/>
    </xf>
    <xf numFmtId="0" fontId="51" fillId="17" borderId="31" xfId="0" applyFont="1" applyFill="1" applyBorder="1" applyAlignment="1" applyProtection="1">
      <alignment horizontal="center" vertical="center" wrapText="1"/>
      <protection locked="0"/>
    </xf>
    <xf numFmtId="0" fontId="51" fillId="17" borderId="37" xfId="0" applyFont="1" applyFill="1" applyBorder="1" applyAlignment="1" applyProtection="1">
      <alignment horizontal="center" vertical="center" wrapText="1"/>
      <protection locked="0"/>
    </xf>
    <xf numFmtId="0" fontId="51" fillId="17" borderId="38" xfId="0" applyFont="1" applyFill="1" applyBorder="1" applyAlignment="1" applyProtection="1">
      <alignment horizontal="center" vertical="center" wrapText="1"/>
      <protection locked="0"/>
    </xf>
    <xf numFmtId="0" fontId="51" fillId="17" borderId="39" xfId="0" applyFont="1" applyFill="1" applyBorder="1" applyAlignment="1" applyProtection="1">
      <alignment horizontal="center" vertical="center" wrapText="1"/>
      <protection locked="0"/>
    </xf>
    <xf numFmtId="0" fontId="57" fillId="13" borderId="5" xfId="0" applyFont="1" applyFill="1" applyBorder="1" applyAlignment="1" applyProtection="1">
      <alignment horizontal="center" vertical="center"/>
      <protection locked="0"/>
    </xf>
    <xf numFmtId="0" fontId="57" fillId="13" borderId="6" xfId="0" applyFont="1" applyFill="1" applyBorder="1" applyAlignment="1" applyProtection="1">
      <alignment horizontal="center" vertical="center"/>
      <protection locked="0"/>
    </xf>
    <xf numFmtId="0" fontId="57" fillId="13" borderId="69" xfId="0" applyFont="1" applyFill="1" applyBorder="1" applyAlignment="1" applyProtection="1">
      <alignment horizontal="center" vertical="center"/>
      <protection locked="0"/>
    </xf>
    <xf numFmtId="0" fontId="57" fillId="13" borderId="70" xfId="0" applyFont="1" applyFill="1" applyBorder="1" applyAlignment="1" applyProtection="1">
      <alignment horizontal="center" vertical="center"/>
      <protection locked="0"/>
    </xf>
    <xf numFmtId="0" fontId="51" fillId="17" borderId="70" xfId="0" applyFont="1" applyFill="1" applyBorder="1" applyAlignment="1" applyProtection="1">
      <alignment horizontal="center" vertical="center" wrapText="1"/>
      <protection locked="0"/>
    </xf>
    <xf numFmtId="0" fontId="51" fillId="17" borderId="6" xfId="0" applyFont="1" applyFill="1" applyBorder="1" applyAlignment="1" applyProtection="1">
      <alignment horizontal="center" vertical="center" wrapText="1"/>
      <protection locked="0"/>
    </xf>
    <xf numFmtId="0" fontId="51" fillId="17" borderId="7" xfId="0" applyFont="1" applyFill="1" applyBorder="1" applyAlignment="1" applyProtection="1">
      <alignment horizontal="center" vertical="center" wrapText="1"/>
      <protection locked="0"/>
    </xf>
    <xf numFmtId="0" fontId="51" fillId="13" borderId="70" xfId="0" applyFont="1" applyFill="1" applyBorder="1" applyAlignment="1" applyProtection="1">
      <alignment horizontal="center" vertical="center"/>
      <protection locked="0"/>
    </xf>
    <xf numFmtId="0" fontId="25" fillId="17" borderId="33" xfId="0" applyFont="1" applyFill="1" applyBorder="1" applyAlignment="1" applyProtection="1">
      <alignment horizontal="center" vertical="center"/>
      <protection locked="0"/>
    </xf>
    <xf numFmtId="0" fontId="25" fillId="0" borderId="38" xfId="0" applyFont="1" applyBorder="1" applyAlignment="1" applyProtection="1">
      <alignment horizontal="right" vertical="center"/>
      <protection locked="0"/>
    </xf>
    <xf numFmtId="0" fontId="25" fillId="9" borderId="14" xfId="0" applyFont="1" applyFill="1" applyBorder="1" applyAlignment="1" applyProtection="1">
      <alignment horizontal="center" vertical="center"/>
      <protection locked="0"/>
    </xf>
    <xf numFmtId="0" fontId="25" fillId="9" borderId="0" xfId="0" applyFont="1" applyFill="1" applyAlignment="1" applyProtection="1">
      <alignment horizontal="center" vertical="center"/>
      <protection locked="0"/>
    </xf>
    <xf numFmtId="0" fontId="25" fillId="9" borderId="11" xfId="0" applyFont="1" applyFill="1" applyBorder="1" applyAlignment="1" applyProtection="1">
      <alignment horizontal="center" vertical="center"/>
      <protection locked="0"/>
    </xf>
    <xf numFmtId="0" fontId="25" fillId="9" borderId="13" xfId="0" applyFont="1" applyFill="1" applyBorder="1" applyAlignment="1" applyProtection="1">
      <alignment horizontal="center" vertical="center"/>
      <protection locked="0"/>
    </xf>
    <xf numFmtId="0" fontId="51" fillId="13" borderId="70" xfId="0" applyFont="1" applyFill="1" applyBorder="1" applyAlignment="1" applyProtection="1">
      <alignment horizontal="center" vertical="center" wrapText="1"/>
      <protection locked="0"/>
    </xf>
    <xf numFmtId="0" fontId="25" fillId="9" borderId="88" xfId="0" applyFont="1" applyFill="1" applyBorder="1" applyAlignment="1" applyProtection="1">
      <alignment horizontal="center" vertical="center"/>
      <protection locked="0"/>
    </xf>
    <xf numFmtId="0" fontId="75" fillId="0" borderId="0" xfId="0" applyFont="1" applyAlignment="1">
      <alignment horizontal="left" vertical="center" wrapText="1"/>
    </xf>
    <xf numFmtId="0" fontId="25" fillId="9" borderId="81" xfId="0" applyFont="1" applyFill="1" applyBorder="1" applyAlignment="1" applyProtection="1">
      <alignment horizontal="center" vertical="center"/>
      <protection locked="0"/>
    </xf>
    <xf numFmtId="0" fontId="25" fillId="17" borderId="20" xfId="0" applyFont="1" applyFill="1" applyBorder="1" applyAlignment="1" applyProtection="1">
      <alignment horizontal="center" vertical="center"/>
      <protection locked="0"/>
    </xf>
    <xf numFmtId="0" fontId="25" fillId="17" borderId="65" xfId="0" applyFont="1" applyFill="1" applyBorder="1" applyAlignment="1" applyProtection="1">
      <alignment horizontal="center" vertical="center"/>
      <protection locked="0"/>
    </xf>
    <xf numFmtId="0" fontId="25" fillId="9" borderId="19" xfId="0" applyFont="1" applyFill="1" applyBorder="1" applyAlignment="1" applyProtection="1">
      <alignment horizontal="center" vertical="center"/>
      <protection locked="0"/>
    </xf>
    <xf numFmtId="0" fontId="25" fillId="9" borderId="26" xfId="0" applyFont="1" applyFill="1" applyBorder="1" applyAlignment="1" applyProtection="1">
      <alignment horizontal="center" vertical="center"/>
      <protection locked="0"/>
    </xf>
    <xf numFmtId="0" fontId="25" fillId="9" borderId="80" xfId="0" applyFont="1" applyFill="1" applyBorder="1" applyAlignment="1" applyProtection="1">
      <alignment horizontal="center" vertical="center"/>
      <protection locked="0"/>
    </xf>
    <xf numFmtId="0" fontId="25" fillId="17" borderId="32" xfId="0" applyFont="1" applyFill="1" applyBorder="1" applyAlignment="1" applyProtection="1">
      <alignment horizontal="center" vertical="center"/>
      <protection locked="0"/>
    </xf>
    <xf numFmtId="0" fontId="25" fillId="17" borderId="35" xfId="0" applyFont="1" applyFill="1" applyBorder="1" applyAlignment="1" applyProtection="1">
      <alignment horizontal="center" vertical="center"/>
      <protection locked="0"/>
    </xf>
    <xf numFmtId="0" fontId="25" fillId="9" borderId="42" xfId="0" applyFont="1" applyFill="1" applyBorder="1" applyAlignment="1" applyProtection="1">
      <alignment horizontal="center" vertical="center"/>
      <protection locked="0"/>
    </xf>
    <xf numFmtId="0" fontId="25" fillId="9" borderId="40" xfId="0" applyFont="1" applyFill="1" applyBorder="1" applyAlignment="1" applyProtection="1">
      <alignment horizontal="center" vertical="center"/>
      <protection locked="0"/>
    </xf>
    <xf numFmtId="0" fontId="25" fillId="17" borderId="40" xfId="0" applyFont="1" applyFill="1" applyBorder="1" applyAlignment="1" applyProtection="1">
      <alignment horizontal="center" vertical="center"/>
      <protection locked="0"/>
    </xf>
    <xf numFmtId="0" fontId="25" fillId="17" borderId="43" xfId="0" applyFont="1" applyFill="1" applyBorder="1" applyAlignment="1" applyProtection="1">
      <alignment horizontal="center" vertical="center"/>
      <protection locked="0"/>
    </xf>
    <xf numFmtId="0" fontId="25" fillId="13" borderId="67" xfId="0" applyFont="1" applyFill="1" applyBorder="1" applyAlignment="1" applyProtection="1">
      <alignment horizontal="center" vertical="center"/>
      <protection locked="0"/>
    </xf>
    <xf numFmtId="0" fontId="25" fillId="13" borderId="63" xfId="0" applyFont="1" applyFill="1" applyBorder="1" applyAlignment="1" applyProtection="1">
      <alignment horizontal="center" vertical="center"/>
      <protection locked="0"/>
    </xf>
    <xf numFmtId="0" fontId="25" fillId="9" borderId="44" xfId="0" applyFont="1" applyFill="1" applyBorder="1" applyAlignment="1" applyProtection="1">
      <alignment horizontal="center" vertical="center"/>
      <protection locked="0"/>
    </xf>
    <xf numFmtId="0" fontId="25" fillId="9" borderId="43" xfId="0" applyFont="1" applyFill="1" applyBorder="1" applyAlignment="1" applyProtection="1">
      <alignment horizontal="center" vertical="center"/>
      <protection locked="0"/>
    </xf>
    <xf numFmtId="0" fontId="12" fillId="9" borderId="6" xfId="0" applyFont="1" applyFill="1" applyBorder="1" applyAlignment="1" applyProtection="1">
      <alignment horizontal="center" vertical="center"/>
      <protection locked="0"/>
    </xf>
    <xf numFmtId="0" fontId="34" fillId="9" borderId="0" xfId="0" applyFont="1" applyFill="1" applyAlignment="1">
      <alignment horizontal="center" vertical="center"/>
    </xf>
    <xf numFmtId="0" fontId="14" fillId="16" borderId="0" xfId="0" applyFont="1" applyFill="1" applyAlignment="1" applyProtection="1">
      <alignment horizontal="center" vertical="center"/>
      <protection locked="0"/>
    </xf>
    <xf numFmtId="0" fontId="25" fillId="13" borderId="46" xfId="0" applyFont="1" applyFill="1" applyBorder="1" applyAlignment="1" applyProtection="1">
      <alignment horizontal="center" vertical="center"/>
      <protection locked="0"/>
    </xf>
    <xf numFmtId="0" fontId="51" fillId="13" borderId="40" xfId="0" applyFont="1" applyFill="1" applyBorder="1" applyAlignment="1" applyProtection="1">
      <alignment horizontal="center" vertical="center"/>
      <protection locked="0"/>
    </xf>
    <xf numFmtId="0" fontId="51" fillId="13" borderId="43" xfId="0" applyFont="1" applyFill="1" applyBorder="1" applyAlignment="1" applyProtection="1">
      <alignment horizontal="center" vertical="center"/>
      <protection locked="0"/>
    </xf>
    <xf numFmtId="0" fontId="51" fillId="13" borderId="45" xfId="0" applyFont="1" applyFill="1" applyBorder="1" applyAlignment="1" applyProtection="1">
      <alignment horizontal="center" vertical="center"/>
      <protection locked="0"/>
    </xf>
    <xf numFmtId="0" fontId="51" fillId="13" borderId="48" xfId="0" applyFont="1" applyFill="1" applyBorder="1" applyAlignment="1" applyProtection="1">
      <alignment horizontal="center" vertical="center"/>
      <protection locked="0"/>
    </xf>
    <xf numFmtId="0" fontId="51" fillId="13" borderId="42" xfId="0" applyFont="1" applyFill="1" applyBorder="1" applyAlignment="1" applyProtection="1">
      <alignment horizontal="center" vertical="center"/>
      <protection locked="0"/>
    </xf>
    <xf numFmtId="0" fontId="51" fillId="13" borderId="47" xfId="0" applyFont="1" applyFill="1" applyBorder="1" applyAlignment="1" applyProtection="1">
      <alignment horizontal="center" vertical="center"/>
      <protection locked="0"/>
    </xf>
    <xf numFmtId="0" fontId="51" fillId="13" borderId="62" xfId="0" applyFont="1" applyFill="1" applyBorder="1" applyAlignment="1" applyProtection="1">
      <alignment horizontal="center" vertical="center"/>
      <protection locked="0"/>
    </xf>
    <xf numFmtId="0" fontId="51" fillId="13" borderId="34" xfId="0" applyFont="1" applyFill="1" applyBorder="1" applyAlignment="1" applyProtection="1">
      <alignment horizontal="center" vertical="center"/>
      <protection locked="0"/>
    </xf>
    <xf numFmtId="0" fontId="51" fillId="13" borderId="68" xfId="0" applyFont="1" applyFill="1" applyBorder="1" applyAlignment="1" applyProtection="1">
      <alignment horizontal="center" vertical="center"/>
      <protection locked="0"/>
    </xf>
    <xf numFmtId="0" fontId="51" fillId="13" borderId="36" xfId="0"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8" fillId="13" borderId="5" xfId="0" applyFont="1" applyFill="1" applyBorder="1" applyAlignment="1" applyProtection="1">
      <alignment horizontal="center" vertical="center"/>
      <protection locked="0"/>
    </xf>
    <xf numFmtId="0" fontId="18" fillId="13" borderId="6" xfId="0" applyFont="1" applyFill="1" applyBorder="1" applyAlignment="1" applyProtection="1">
      <alignment horizontal="center" vertical="center"/>
      <protection locked="0"/>
    </xf>
    <xf numFmtId="0" fontId="18" fillId="13" borderId="69" xfId="0" applyFont="1" applyFill="1" applyBorder="1" applyAlignment="1" applyProtection="1">
      <alignment horizontal="center" vertical="center"/>
      <protection locked="0"/>
    </xf>
    <xf numFmtId="0" fontId="20" fillId="9" borderId="70" xfId="0" applyFont="1" applyFill="1" applyBorder="1" applyAlignment="1" applyProtection="1">
      <alignment horizontal="center" vertical="center"/>
      <protection locked="0"/>
    </xf>
    <xf numFmtId="0" fontId="20" fillId="9" borderId="6" xfId="0" applyFont="1" applyFill="1" applyBorder="1" applyAlignment="1" applyProtection="1">
      <alignment horizontal="center" vertical="center"/>
      <protection locked="0"/>
    </xf>
    <xf numFmtId="0" fontId="20" fillId="9" borderId="7" xfId="0" applyFont="1" applyFill="1" applyBorder="1" applyAlignment="1" applyProtection="1">
      <alignment horizontal="center" vertical="center"/>
      <protection locked="0"/>
    </xf>
    <xf numFmtId="0" fontId="18" fillId="13" borderId="78" xfId="0" applyFont="1" applyFill="1" applyBorder="1" applyAlignment="1" applyProtection="1">
      <alignment horizontal="center" vertical="center"/>
      <protection locked="0"/>
    </xf>
    <xf numFmtId="0" fontId="18" fillId="13" borderId="79" xfId="0" applyFont="1" applyFill="1" applyBorder="1" applyAlignment="1" applyProtection="1">
      <alignment horizontal="center" vertical="center"/>
      <protection locked="0"/>
    </xf>
    <xf numFmtId="0" fontId="18" fillId="13" borderId="7" xfId="0" applyFont="1" applyFill="1" applyBorder="1" applyAlignment="1" applyProtection="1">
      <alignment horizontal="center" vertical="center"/>
      <protection locked="0"/>
    </xf>
    <xf numFmtId="0" fontId="89" fillId="14" borderId="0" xfId="0" applyFont="1" applyFill="1" applyAlignment="1">
      <alignment horizontal="left" vertical="center"/>
    </xf>
    <xf numFmtId="0" fontId="25" fillId="9" borderId="110" xfId="0" applyFont="1" applyFill="1" applyBorder="1" applyAlignment="1" applyProtection="1">
      <alignment horizontal="center" vertical="center"/>
      <protection locked="0"/>
    </xf>
    <xf numFmtId="0" fontId="25" fillId="9" borderId="103" xfId="0" applyFont="1" applyFill="1" applyBorder="1" applyAlignment="1" applyProtection="1">
      <alignment horizontal="center" vertical="center"/>
      <protection locked="0"/>
    </xf>
    <xf numFmtId="0" fontId="25" fillId="9" borderId="111" xfId="0" applyFont="1" applyFill="1" applyBorder="1" applyAlignment="1" applyProtection="1">
      <alignment horizontal="center" vertical="center"/>
      <protection locked="0"/>
    </xf>
    <xf numFmtId="0" fontId="2" fillId="0" borderId="38" xfId="0" applyFont="1" applyBorder="1" applyAlignment="1" applyProtection="1">
      <alignment horizontal="right" vertical="center"/>
      <protection locked="0"/>
    </xf>
    <xf numFmtId="0" fontId="51" fillId="13" borderId="51" xfId="0" applyFont="1" applyFill="1" applyBorder="1" applyAlignment="1" applyProtection="1">
      <alignment horizontal="center" vertical="center" wrapText="1"/>
      <protection locked="0"/>
    </xf>
    <xf numFmtId="0" fontId="51" fillId="13" borderId="50" xfId="0" applyFont="1" applyFill="1" applyBorder="1" applyAlignment="1" applyProtection="1">
      <alignment horizontal="center" vertical="center" wrapText="1"/>
      <protection locked="0"/>
    </xf>
    <xf numFmtId="0" fontId="39" fillId="13" borderId="38" xfId="0" applyFont="1" applyFill="1" applyBorder="1" applyAlignment="1" applyProtection="1">
      <alignment horizontal="center" vertical="center"/>
      <protection locked="0"/>
    </xf>
    <xf numFmtId="0" fontId="39" fillId="13" borderId="39" xfId="0" applyFont="1" applyFill="1" applyBorder="1" applyAlignment="1" applyProtection="1">
      <alignment horizontal="center" vertical="center"/>
      <protection locked="0"/>
    </xf>
    <xf numFmtId="0" fontId="39" fillId="13" borderId="37" xfId="0" applyFont="1" applyFill="1" applyBorder="1" applyAlignment="1" applyProtection="1">
      <alignment horizontal="center" vertical="center"/>
      <protection locked="0"/>
    </xf>
    <xf numFmtId="0" fontId="51" fillId="13" borderId="29" xfId="0" applyFont="1" applyFill="1" applyBorder="1" applyAlignment="1" applyProtection="1">
      <alignment horizontal="left" vertical="center" wrapText="1"/>
      <protection locked="0"/>
    </xf>
    <xf numFmtId="0" fontId="51" fillId="13" borderId="30" xfId="0" applyFont="1" applyFill="1" applyBorder="1" applyAlignment="1" applyProtection="1">
      <alignment horizontal="left" vertical="center" wrapText="1"/>
      <protection locked="0"/>
    </xf>
    <xf numFmtId="0" fontId="51" fillId="13" borderId="31" xfId="0" applyFont="1" applyFill="1" applyBorder="1" applyAlignment="1" applyProtection="1">
      <alignment horizontal="left" vertical="center" wrapText="1"/>
      <protection locked="0"/>
    </xf>
    <xf numFmtId="0" fontId="51" fillId="13" borderId="37" xfId="0" applyFont="1" applyFill="1" applyBorder="1" applyAlignment="1" applyProtection="1">
      <alignment horizontal="left" vertical="center" wrapText="1"/>
      <protection locked="0"/>
    </xf>
    <xf numFmtId="0" fontId="51" fillId="13" borderId="38" xfId="0" applyFont="1" applyFill="1" applyBorder="1" applyAlignment="1" applyProtection="1">
      <alignment horizontal="left" vertical="center" wrapText="1"/>
      <protection locked="0"/>
    </xf>
    <xf numFmtId="0" fontId="51" fillId="13" borderId="39" xfId="0" applyFont="1" applyFill="1" applyBorder="1" applyAlignment="1" applyProtection="1">
      <alignment horizontal="left" vertical="center" wrapText="1"/>
      <protection locked="0"/>
    </xf>
    <xf numFmtId="0" fontId="51" fillId="13" borderId="0" xfId="0" applyFont="1" applyFill="1" applyAlignment="1" applyProtection="1">
      <alignment horizontal="center" vertical="center" wrapText="1"/>
      <protection locked="0"/>
    </xf>
    <xf numFmtId="0" fontId="51" fillId="13" borderId="55" xfId="0" applyFont="1" applyFill="1" applyBorder="1" applyAlignment="1" applyProtection="1">
      <alignment horizontal="center" vertical="center" wrapText="1"/>
      <protection locked="0"/>
    </xf>
    <xf numFmtId="0" fontId="51" fillId="13" borderId="53" xfId="0" applyFont="1" applyFill="1" applyBorder="1" applyAlignment="1" applyProtection="1">
      <alignment horizontal="center" vertical="center" wrapText="1"/>
      <protection locked="0"/>
    </xf>
    <xf numFmtId="0" fontId="51" fillId="13" borderId="56" xfId="0" applyFont="1" applyFill="1" applyBorder="1" applyAlignment="1" applyProtection="1">
      <alignment horizontal="center" vertical="center" wrapText="1"/>
      <protection locked="0"/>
    </xf>
    <xf numFmtId="0" fontId="51" fillId="13" borderId="44" xfId="0" applyFont="1" applyFill="1" applyBorder="1" applyAlignment="1" applyProtection="1">
      <alignment horizontal="center" vertical="center"/>
      <protection locked="0"/>
    </xf>
    <xf numFmtId="0" fontId="51" fillId="13" borderId="49" xfId="0" applyFont="1" applyFill="1" applyBorder="1" applyAlignment="1" applyProtection="1">
      <alignment horizontal="center" vertical="center"/>
      <protection locked="0"/>
    </xf>
    <xf numFmtId="0" fontId="51" fillId="17" borderId="62" xfId="0" applyFont="1" applyFill="1" applyBorder="1" applyAlignment="1" applyProtection="1">
      <alignment horizontal="center" vertical="center"/>
      <protection locked="0"/>
    </xf>
    <xf numFmtId="0" fontId="51" fillId="17" borderId="30" xfId="0" applyFont="1" applyFill="1" applyBorder="1" applyAlignment="1" applyProtection="1">
      <alignment horizontal="center" vertical="center"/>
      <protection locked="0"/>
    </xf>
    <xf numFmtId="0" fontId="51" fillId="17" borderId="31" xfId="0" applyFont="1" applyFill="1" applyBorder="1" applyAlignment="1" applyProtection="1">
      <alignment horizontal="center" vertical="center"/>
      <protection locked="0"/>
    </xf>
    <xf numFmtId="0" fontId="51" fillId="17" borderId="34" xfId="0" applyFont="1" applyFill="1" applyBorder="1" applyAlignment="1" applyProtection="1">
      <alignment horizontal="center" vertical="center"/>
      <protection locked="0"/>
    </xf>
    <xf numFmtId="0" fontId="51" fillId="17" borderId="38" xfId="0" applyFont="1" applyFill="1" applyBorder="1" applyAlignment="1" applyProtection="1">
      <alignment horizontal="center" vertical="center"/>
      <protection locked="0"/>
    </xf>
    <xf numFmtId="0" fontId="51" fillId="13" borderId="27" xfId="0" applyFont="1" applyFill="1" applyBorder="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0" fontId="51" fillId="13" borderId="18" xfId="0" applyFont="1" applyFill="1" applyBorder="1" applyAlignment="1" applyProtection="1">
      <alignment horizontal="center" vertical="center" wrapText="1"/>
      <protection locked="0"/>
    </xf>
    <xf numFmtId="0" fontId="51" fillId="17" borderId="62" xfId="0" applyFont="1" applyFill="1" applyBorder="1" applyAlignment="1" applyProtection="1">
      <alignment horizontal="center" vertical="center" wrapText="1"/>
      <protection locked="0"/>
    </xf>
    <xf numFmtId="0" fontId="51" fillId="17" borderId="34" xfId="0" applyFont="1" applyFill="1" applyBorder="1" applyAlignment="1" applyProtection="1">
      <alignment horizontal="center" vertical="center" wrapText="1"/>
      <protection locked="0"/>
    </xf>
    <xf numFmtId="0" fontId="25" fillId="17" borderId="41" xfId="0" applyFont="1" applyFill="1" applyBorder="1" applyAlignment="1" applyProtection="1">
      <alignment horizontal="center" vertical="center"/>
      <protection locked="0"/>
    </xf>
    <xf numFmtId="0" fontId="25" fillId="17" borderId="63" xfId="0" applyFont="1" applyFill="1" applyBorder="1" applyAlignment="1" applyProtection="1">
      <alignment horizontal="center" vertical="center"/>
      <protection locked="0"/>
    </xf>
    <xf numFmtId="0" fontId="25" fillId="13" borderId="66" xfId="0" applyFont="1" applyFill="1" applyBorder="1" applyAlignment="1" applyProtection="1">
      <alignment horizontal="center" vertical="center"/>
      <protection locked="0"/>
    </xf>
    <xf numFmtId="0" fontId="25" fillId="13" borderId="65" xfId="0" applyFont="1" applyFill="1" applyBorder="1" applyAlignment="1" applyProtection="1">
      <alignment horizontal="center" vertical="center"/>
      <protection locked="0"/>
    </xf>
    <xf numFmtId="0" fontId="25" fillId="9" borderId="21" xfId="0" applyFont="1" applyFill="1" applyBorder="1" applyAlignment="1" applyProtection="1">
      <alignment horizontal="center" vertical="center"/>
      <protection locked="0"/>
    </xf>
    <xf numFmtId="0" fontId="25" fillId="9" borderId="5" xfId="0" applyFont="1" applyFill="1" applyBorder="1" applyAlignment="1" applyProtection="1">
      <alignment horizontal="center" vertical="center"/>
      <protection locked="0"/>
    </xf>
    <xf numFmtId="0" fontId="25" fillId="9" borderId="6" xfId="0" applyFont="1" applyFill="1" applyBorder="1" applyAlignment="1" applyProtection="1">
      <alignment horizontal="center" vertical="center"/>
      <protection locked="0"/>
    </xf>
    <xf numFmtId="0" fontId="25" fillId="9" borderId="7" xfId="0" applyFont="1" applyFill="1" applyBorder="1" applyAlignment="1" applyProtection="1">
      <alignment horizontal="center" vertical="center"/>
      <protection locked="0"/>
    </xf>
    <xf numFmtId="0" fontId="46" fillId="16" borderId="0" xfId="0" applyFont="1" applyFill="1" applyAlignment="1" applyProtection="1">
      <alignment horizontal="center" vertical="center"/>
      <protection locked="0"/>
    </xf>
    <xf numFmtId="0" fontId="25" fillId="9" borderId="41" xfId="0" applyFont="1" applyFill="1" applyBorder="1" applyAlignment="1" applyProtection="1">
      <alignment horizontal="center" vertical="center"/>
      <protection locked="0"/>
    </xf>
    <xf numFmtId="0" fontId="25" fillId="9" borderId="72" xfId="0" applyFont="1" applyFill="1" applyBorder="1" applyAlignment="1" applyProtection="1">
      <alignment horizontal="center" vertical="center"/>
      <protection locked="0"/>
    </xf>
    <xf numFmtId="0" fontId="25" fillId="9" borderId="63" xfId="0" applyFont="1" applyFill="1" applyBorder="1" applyAlignment="1" applyProtection="1">
      <alignment horizontal="center" vertical="center"/>
      <protection locked="0"/>
    </xf>
    <xf numFmtId="0" fontId="51" fillId="13" borderId="67" xfId="0" applyFont="1" applyFill="1" applyBorder="1" applyAlignment="1" applyProtection="1">
      <alignment horizontal="center" vertical="center"/>
      <protection locked="0"/>
    </xf>
    <xf numFmtId="0" fontId="51" fillId="13" borderId="63" xfId="0" applyFont="1" applyFill="1" applyBorder="1" applyAlignment="1" applyProtection="1">
      <alignment horizontal="center" vertical="center"/>
      <protection locked="0"/>
    </xf>
    <xf numFmtId="0" fontId="51" fillId="13" borderId="79" xfId="0" applyFont="1" applyFill="1" applyBorder="1" applyAlignment="1" applyProtection="1">
      <alignment horizontal="center" vertical="center"/>
      <protection locked="0"/>
    </xf>
    <xf numFmtId="0" fontId="51" fillId="13" borderId="71" xfId="0" applyFont="1" applyFill="1" applyBorder="1" applyAlignment="1" applyProtection="1">
      <alignment horizontal="center" vertical="center"/>
      <protection locked="0"/>
    </xf>
    <xf numFmtId="0" fontId="25" fillId="17" borderId="146" xfId="0" applyFont="1" applyFill="1" applyBorder="1" applyAlignment="1" applyProtection="1">
      <alignment horizontal="center" vertical="center"/>
      <protection locked="0"/>
    </xf>
    <xf numFmtId="0" fontId="25" fillId="17" borderId="147" xfId="0" applyFont="1" applyFill="1" applyBorder="1" applyAlignment="1" applyProtection="1">
      <alignment horizontal="center" vertical="center"/>
      <protection locked="0"/>
    </xf>
    <xf numFmtId="0" fontId="25" fillId="17" borderId="148" xfId="0" applyFont="1" applyFill="1" applyBorder="1" applyAlignment="1" applyProtection="1">
      <alignment horizontal="center" vertical="center"/>
      <protection locked="0"/>
    </xf>
    <xf numFmtId="0" fontId="25" fillId="9" borderId="153" xfId="0" applyFont="1" applyFill="1" applyBorder="1" applyAlignment="1" applyProtection="1">
      <alignment horizontal="center" vertical="center"/>
      <protection locked="0"/>
    </xf>
    <xf numFmtId="0" fontId="25" fillId="9" borderId="62" xfId="0" applyFont="1" applyFill="1" applyBorder="1" applyAlignment="1" applyProtection="1">
      <alignment horizontal="center" vertical="center"/>
      <protection locked="0"/>
    </xf>
    <xf numFmtId="0" fontId="25" fillId="17" borderId="142" xfId="0" applyFont="1" applyFill="1" applyBorder="1" applyAlignment="1" applyProtection="1">
      <alignment horizontal="center" vertical="center"/>
      <protection locked="0"/>
    </xf>
    <xf numFmtId="0" fontId="25" fillId="17" borderId="143" xfId="0" applyFont="1" applyFill="1" applyBorder="1" applyAlignment="1" applyProtection="1">
      <alignment horizontal="center" vertical="center"/>
      <protection locked="0"/>
    </xf>
    <xf numFmtId="0" fontId="25" fillId="17" borderId="145" xfId="0" applyFont="1" applyFill="1" applyBorder="1" applyAlignment="1" applyProtection="1">
      <alignment horizontal="center" vertical="center"/>
      <protection locked="0"/>
    </xf>
    <xf numFmtId="0" fontId="25" fillId="17" borderId="153" xfId="0" applyFont="1" applyFill="1" applyBorder="1" applyAlignment="1" applyProtection="1">
      <alignment horizontal="center" vertical="center"/>
      <protection locked="0"/>
    </xf>
    <xf numFmtId="0" fontId="25" fillId="17" borderId="154" xfId="0" applyFont="1" applyFill="1" applyBorder="1" applyAlignment="1" applyProtection="1">
      <alignment horizontal="center" vertical="center"/>
      <protection locked="0"/>
    </xf>
    <xf numFmtId="0" fontId="25" fillId="17" borderId="158" xfId="0" applyFont="1" applyFill="1" applyBorder="1" applyAlignment="1" applyProtection="1">
      <alignment horizontal="center" vertical="center"/>
      <protection locked="0"/>
    </xf>
    <xf numFmtId="0" fontId="25" fillId="17" borderId="157" xfId="0" applyFont="1" applyFill="1" applyBorder="1" applyAlignment="1" applyProtection="1">
      <alignment horizontal="center" vertical="center"/>
      <protection locked="0"/>
    </xf>
    <xf numFmtId="0" fontId="25" fillId="17" borderId="156" xfId="0" applyFont="1" applyFill="1" applyBorder="1" applyAlignment="1" applyProtection="1">
      <alignment horizontal="center" vertical="center"/>
      <protection locked="0"/>
    </xf>
    <xf numFmtId="0" fontId="25" fillId="17" borderId="152" xfId="0" applyFont="1" applyFill="1" applyBorder="1" applyAlignment="1" applyProtection="1">
      <alignment horizontal="center" vertical="center"/>
      <protection locked="0"/>
    </xf>
    <xf numFmtId="0" fontId="25" fillId="17" borderId="150" xfId="0" applyFont="1" applyFill="1" applyBorder="1" applyAlignment="1" applyProtection="1">
      <alignment horizontal="center" vertical="center"/>
      <protection locked="0"/>
    </xf>
    <xf numFmtId="0" fontId="25" fillId="17" borderId="59" xfId="0" applyFont="1" applyFill="1" applyBorder="1" applyAlignment="1" applyProtection="1">
      <alignment horizontal="center" vertical="center"/>
      <protection locked="0"/>
    </xf>
    <xf numFmtId="0" fontId="25" fillId="17" borderId="58" xfId="0" applyFont="1" applyFill="1" applyBorder="1" applyAlignment="1" applyProtection="1">
      <alignment horizontal="center" vertical="center"/>
      <protection locked="0"/>
    </xf>
    <xf numFmtId="0" fontId="25" fillId="9" borderId="142" xfId="0" applyFont="1" applyFill="1" applyBorder="1" applyAlignment="1" applyProtection="1">
      <alignment horizontal="center" vertical="center"/>
      <protection locked="0"/>
    </xf>
    <xf numFmtId="0" fontId="25" fillId="17" borderId="139" xfId="0" applyFont="1" applyFill="1" applyBorder="1" applyAlignment="1" applyProtection="1">
      <alignment horizontal="center" vertical="center"/>
      <protection locked="0"/>
    </xf>
    <xf numFmtId="0" fontId="25" fillId="17" borderId="76" xfId="0" applyFont="1" applyFill="1" applyBorder="1" applyAlignment="1" applyProtection="1">
      <alignment horizontal="center" vertical="center"/>
      <protection locked="0"/>
    </xf>
    <xf numFmtId="0" fontId="25" fillId="17" borderId="140" xfId="0" applyFont="1" applyFill="1" applyBorder="1" applyAlignment="1" applyProtection="1">
      <alignment horizontal="center" vertical="center"/>
      <protection locked="0"/>
    </xf>
    <xf numFmtId="0" fontId="46" fillId="9" borderId="0" xfId="0" applyFont="1" applyFill="1" applyAlignment="1">
      <alignment horizontal="center" vertical="center"/>
    </xf>
    <xf numFmtId="0" fontId="51" fillId="17" borderId="70" xfId="0" applyFont="1" applyFill="1" applyBorder="1" applyAlignment="1" applyProtection="1">
      <alignment horizontal="center" vertical="center"/>
      <protection locked="0"/>
    </xf>
    <xf numFmtId="0" fontId="51" fillId="17" borderId="6" xfId="0" applyFont="1" applyFill="1" applyBorder="1" applyAlignment="1" applyProtection="1">
      <alignment horizontal="center" vertical="center"/>
      <protection locked="0"/>
    </xf>
    <xf numFmtId="0" fontId="51" fillId="17" borderId="7" xfId="0" applyFont="1" applyFill="1" applyBorder="1" applyAlignment="1" applyProtection="1">
      <alignment horizontal="center" vertical="center"/>
      <protection locked="0"/>
    </xf>
    <xf numFmtId="0" fontId="51" fillId="17" borderId="64" xfId="0" applyFont="1" applyFill="1" applyBorder="1" applyAlignment="1" applyProtection="1">
      <alignment horizontal="center" vertical="center"/>
      <protection locked="0"/>
    </xf>
    <xf numFmtId="0" fontId="51" fillId="17" borderId="140" xfId="0" applyFont="1" applyFill="1" applyBorder="1" applyAlignment="1" applyProtection="1">
      <alignment horizontal="center" vertical="center"/>
      <protection locked="0"/>
    </xf>
    <xf numFmtId="0" fontId="25" fillId="17" borderId="141" xfId="0" applyFont="1" applyFill="1" applyBorder="1" applyAlignment="1" applyProtection="1">
      <alignment horizontal="center" vertical="center"/>
      <protection locked="0"/>
    </xf>
    <xf numFmtId="0" fontId="51" fillId="13" borderId="66" xfId="0" applyFont="1" applyFill="1" applyBorder="1" applyAlignment="1" applyProtection="1">
      <alignment horizontal="center" vertical="center"/>
      <protection locked="0"/>
    </xf>
    <xf numFmtId="0" fontId="51" fillId="13" borderId="65" xfId="0" applyFont="1" applyFill="1" applyBorder="1" applyAlignment="1" applyProtection="1">
      <alignment horizontal="center" vertical="center"/>
      <protection locked="0"/>
    </xf>
    <xf numFmtId="0" fontId="25" fillId="9" borderId="77" xfId="0" applyFont="1" applyFill="1" applyBorder="1" applyAlignment="1" applyProtection="1">
      <alignment horizontal="center" vertical="center"/>
      <protection locked="0"/>
    </xf>
    <xf numFmtId="0" fontId="25" fillId="9" borderId="20" xfId="0" applyFont="1" applyFill="1" applyBorder="1" applyAlignment="1" applyProtection="1">
      <alignment horizontal="center" vertical="center"/>
      <protection locked="0"/>
    </xf>
    <xf numFmtId="0" fontId="75" fillId="0" borderId="30" xfId="0" applyFont="1" applyBorder="1" applyAlignment="1">
      <alignment horizontal="left" vertical="center" wrapText="1"/>
    </xf>
    <xf numFmtId="0" fontId="51" fillId="13" borderId="13" xfId="0" applyFont="1" applyFill="1" applyBorder="1" applyAlignment="1" applyProtection="1">
      <alignment horizontal="center" vertical="center"/>
      <protection locked="0"/>
    </xf>
    <xf numFmtId="0" fontId="51" fillId="13" borderId="0" xfId="0" applyFont="1" applyFill="1" applyAlignment="1" applyProtection="1">
      <alignment horizontal="center" vertical="center"/>
      <protection locked="0"/>
    </xf>
    <xf numFmtId="0" fontId="51" fillId="13" borderId="15" xfId="0" applyFont="1" applyFill="1" applyBorder="1" applyAlignment="1" applyProtection="1">
      <alignment horizontal="center" vertical="center"/>
      <protection locked="0"/>
    </xf>
    <xf numFmtId="0" fontId="51" fillId="17" borderId="58" xfId="0" applyFont="1" applyFill="1" applyBorder="1" applyAlignment="1" applyProtection="1">
      <alignment horizontal="center" vertical="center"/>
      <protection locked="0"/>
    </xf>
    <xf numFmtId="0" fontId="51" fillId="17" borderId="36" xfId="0" applyFont="1" applyFill="1" applyBorder="1" applyAlignment="1" applyProtection="1">
      <alignment horizontal="center" vertical="center"/>
      <protection locked="0"/>
    </xf>
    <xf numFmtId="0" fontId="51" fillId="13" borderId="10" xfId="0" applyFont="1" applyFill="1" applyBorder="1" applyAlignment="1" applyProtection="1">
      <alignment horizontal="center" vertical="center"/>
      <protection locked="0"/>
    </xf>
    <xf numFmtId="0" fontId="51" fillId="13" borderId="54" xfId="0" applyFont="1" applyFill="1" applyBorder="1" applyAlignment="1" applyProtection="1">
      <alignment horizontal="center" vertical="center"/>
      <protection locked="0"/>
    </xf>
    <xf numFmtId="0" fontId="51" fillId="13" borderId="14" xfId="0" applyFont="1" applyFill="1" applyBorder="1" applyAlignment="1" applyProtection="1">
      <alignment horizontal="center" vertical="center"/>
      <protection locked="0"/>
    </xf>
    <xf numFmtId="0" fontId="25" fillId="18" borderId="8" xfId="0" applyFont="1" applyFill="1" applyBorder="1" applyAlignment="1" applyProtection="1">
      <alignment horizontal="center" vertical="center" wrapText="1"/>
      <protection locked="0"/>
    </xf>
    <xf numFmtId="0" fontId="25" fillId="18" borderId="9" xfId="0" applyFont="1" applyFill="1" applyBorder="1" applyAlignment="1" applyProtection="1">
      <alignment horizontal="center" vertical="center" wrapText="1"/>
      <protection locked="0"/>
    </xf>
    <xf numFmtId="0" fontId="25" fillId="18" borderId="10" xfId="0" applyFont="1" applyFill="1" applyBorder="1" applyAlignment="1" applyProtection="1">
      <alignment horizontal="center" vertical="center" wrapText="1"/>
      <protection locked="0"/>
    </xf>
    <xf numFmtId="0" fontId="25" fillId="18" borderId="34" xfId="0" applyFont="1" applyFill="1" applyBorder="1" applyAlignment="1" applyProtection="1">
      <alignment horizontal="center" vertical="center" wrapText="1"/>
      <protection locked="0"/>
    </xf>
    <xf numFmtId="0" fontId="25" fillId="18" borderId="38" xfId="0" applyFont="1" applyFill="1" applyBorder="1" applyAlignment="1" applyProtection="1">
      <alignment horizontal="center" vertical="center" wrapText="1"/>
      <protection locked="0"/>
    </xf>
    <xf numFmtId="0" fontId="25" fillId="18" borderId="36" xfId="0" applyFont="1" applyFill="1" applyBorder="1" applyAlignment="1" applyProtection="1">
      <alignment horizontal="center" vertical="center" wrapText="1"/>
      <protection locked="0"/>
    </xf>
    <xf numFmtId="0" fontId="53" fillId="18" borderId="8" xfId="0" applyFont="1" applyFill="1" applyBorder="1" applyAlignment="1" applyProtection="1">
      <alignment horizontal="center" vertical="center" wrapText="1"/>
      <protection locked="0"/>
    </xf>
    <xf numFmtId="0" fontId="53" fillId="18" borderId="9" xfId="0" applyFont="1" applyFill="1" applyBorder="1" applyAlignment="1" applyProtection="1">
      <alignment horizontal="center" vertical="center" wrapText="1"/>
      <protection locked="0"/>
    </xf>
    <xf numFmtId="0" fontId="53" fillId="18" borderId="10" xfId="0" applyFont="1" applyFill="1" applyBorder="1" applyAlignment="1" applyProtection="1">
      <alignment horizontal="center" vertical="center" wrapText="1"/>
      <protection locked="0"/>
    </xf>
    <xf numFmtId="0" fontId="53" fillId="18" borderId="34" xfId="0" applyFont="1" applyFill="1" applyBorder="1" applyAlignment="1" applyProtection="1">
      <alignment horizontal="center" vertical="center" wrapText="1"/>
      <protection locked="0"/>
    </xf>
    <xf numFmtId="0" fontId="53" fillId="18" borderId="38" xfId="0" applyFont="1" applyFill="1" applyBorder="1" applyAlignment="1" applyProtection="1">
      <alignment horizontal="center" vertical="center" wrapText="1"/>
      <protection locked="0"/>
    </xf>
    <xf numFmtId="0" fontId="53" fillId="18" borderId="36" xfId="0" applyFont="1" applyFill="1" applyBorder="1" applyAlignment="1" applyProtection="1">
      <alignment horizontal="center" vertical="center" wrapText="1"/>
      <protection locked="0"/>
    </xf>
    <xf numFmtId="0" fontId="25" fillId="18" borderId="8" xfId="0" applyFont="1" applyFill="1" applyBorder="1" applyAlignment="1" applyProtection="1">
      <alignment horizontal="center" vertical="center"/>
      <protection locked="0"/>
    </xf>
    <xf numFmtId="0" fontId="25" fillId="18" borderId="9" xfId="0" applyFont="1" applyFill="1" applyBorder="1" applyAlignment="1" applyProtection="1">
      <alignment horizontal="center" vertical="center"/>
      <protection locked="0"/>
    </xf>
    <xf numFmtId="0" fontId="25" fillId="18" borderId="23" xfId="0" applyFont="1" applyFill="1" applyBorder="1" applyAlignment="1" applyProtection="1">
      <alignment horizontal="center" vertical="center"/>
      <protection locked="0"/>
    </xf>
    <xf numFmtId="0" fontId="25" fillId="18" borderId="34" xfId="0" applyFont="1" applyFill="1" applyBorder="1" applyAlignment="1" applyProtection="1">
      <alignment horizontal="center" vertical="center"/>
      <protection locked="0"/>
    </xf>
    <xf numFmtId="0" fontId="25" fillId="18" borderId="38" xfId="0" applyFont="1" applyFill="1" applyBorder="1" applyAlignment="1" applyProtection="1">
      <alignment horizontal="center" vertical="center"/>
      <protection locked="0"/>
    </xf>
    <xf numFmtId="0" fontId="25" fillId="18" borderId="39" xfId="0" applyFont="1" applyFill="1" applyBorder="1" applyAlignment="1" applyProtection="1">
      <alignment horizontal="center" vertical="center"/>
      <protection locked="0"/>
    </xf>
    <xf numFmtId="0" fontId="25" fillId="0" borderId="0" xfId="0" applyFont="1" applyAlignment="1" applyProtection="1">
      <alignment horizontal="right" vertical="center"/>
      <protection locked="0"/>
    </xf>
    <xf numFmtId="0" fontId="39" fillId="13" borderId="62" xfId="0" applyFont="1" applyFill="1" applyBorder="1" applyAlignment="1" applyProtection="1">
      <alignment horizontal="center" vertical="center"/>
      <protection locked="0"/>
    </xf>
    <xf numFmtId="0" fontId="39" fillId="13" borderId="34" xfId="0" applyFont="1" applyFill="1" applyBorder="1" applyAlignment="1" applyProtection="1">
      <alignment horizontal="center" vertical="center"/>
      <protection locked="0"/>
    </xf>
    <xf numFmtId="0" fontId="25" fillId="13" borderId="72" xfId="0" applyFont="1" applyFill="1" applyBorder="1" applyAlignment="1" applyProtection="1">
      <alignment horizontal="center" vertical="center"/>
      <protection locked="0"/>
    </xf>
    <xf numFmtId="0" fontId="25" fillId="9" borderId="67" xfId="0" applyFont="1" applyFill="1" applyBorder="1" applyAlignment="1" applyProtection="1">
      <alignment horizontal="center" vertical="center"/>
      <protection locked="0"/>
    </xf>
    <xf numFmtId="0" fontId="25" fillId="13" borderId="44" xfId="0" applyFont="1" applyFill="1" applyBorder="1" applyAlignment="1" applyProtection="1">
      <alignment horizontal="center" vertical="center"/>
      <protection locked="0"/>
    </xf>
    <xf numFmtId="0" fontId="51" fillId="17" borderId="141" xfId="0" applyFont="1" applyFill="1" applyBorder="1" applyAlignment="1" applyProtection="1">
      <alignment horizontal="center" vertical="center"/>
      <protection locked="0"/>
    </xf>
    <xf numFmtId="0" fontId="25" fillId="9" borderId="65" xfId="0" applyFont="1" applyFill="1" applyBorder="1" applyAlignment="1" applyProtection="1">
      <alignment horizontal="center" vertical="center"/>
      <protection locked="0"/>
    </xf>
    <xf numFmtId="0" fontId="25" fillId="9" borderId="66" xfId="0" applyFont="1" applyFill="1" applyBorder="1" applyAlignment="1" applyProtection="1">
      <alignment horizontal="center" vertical="center"/>
      <protection locked="0"/>
    </xf>
    <xf numFmtId="0" fontId="25" fillId="13" borderId="21" xfId="0" applyFont="1" applyFill="1" applyBorder="1" applyAlignment="1" applyProtection="1">
      <alignment horizontal="center" vertical="center"/>
      <protection locked="0"/>
    </xf>
    <xf numFmtId="0" fontId="25" fillId="17" borderId="64" xfId="0" applyFont="1" applyFill="1" applyBorder="1" applyAlignment="1" applyProtection="1">
      <alignment horizontal="center" vertical="center"/>
      <protection locked="0"/>
    </xf>
    <xf numFmtId="0" fontId="51" fillId="17" borderId="14" xfId="0" applyFont="1" applyFill="1" applyBorder="1" applyAlignment="1" applyProtection="1">
      <alignment horizontal="center" vertical="center"/>
      <protection locked="0"/>
    </xf>
    <xf numFmtId="0" fontId="51" fillId="17" borderId="0" xfId="0" applyFont="1" applyFill="1" applyAlignment="1" applyProtection="1">
      <alignment horizontal="center" vertical="center"/>
      <protection locked="0"/>
    </xf>
    <xf numFmtId="0" fontId="51" fillId="17" borderId="50" xfId="0" applyFont="1" applyFill="1" applyBorder="1" applyAlignment="1" applyProtection="1">
      <alignment horizontal="center" vertical="center"/>
      <protection locked="0"/>
    </xf>
    <xf numFmtId="0" fontId="25" fillId="17" borderId="72" xfId="0" applyFont="1" applyFill="1" applyBorder="1" applyAlignment="1" applyProtection="1">
      <alignment horizontal="center" vertical="center"/>
      <protection locked="0"/>
    </xf>
    <xf numFmtId="0" fontId="25" fillId="17" borderId="77" xfId="0" applyFont="1" applyFill="1" applyBorder="1" applyAlignment="1" applyProtection="1">
      <alignment horizontal="center" vertical="center"/>
      <protection locked="0"/>
    </xf>
    <xf numFmtId="0" fontId="25" fillId="17" borderId="151" xfId="0" applyFont="1" applyFill="1" applyBorder="1" applyAlignment="1" applyProtection="1">
      <alignment horizontal="center" vertical="center"/>
      <protection locked="0"/>
    </xf>
    <xf numFmtId="0" fontId="25" fillId="17" borderId="149" xfId="0" applyFont="1" applyFill="1" applyBorder="1" applyAlignment="1" applyProtection="1">
      <alignment horizontal="center" vertical="center"/>
      <protection locked="0"/>
    </xf>
    <xf numFmtId="0" fontId="25" fillId="17" borderId="159" xfId="0" applyFont="1" applyFill="1" applyBorder="1" applyAlignment="1" applyProtection="1">
      <alignment horizontal="center" vertical="center"/>
      <protection locked="0"/>
    </xf>
    <xf numFmtId="0" fontId="25" fillId="17" borderId="160" xfId="0" applyFont="1" applyFill="1" applyBorder="1" applyAlignment="1" applyProtection="1">
      <alignment horizontal="center" vertical="center"/>
      <protection locked="0"/>
    </xf>
    <xf numFmtId="0" fontId="25" fillId="17" borderId="161" xfId="0" applyFont="1" applyFill="1" applyBorder="1" applyAlignment="1" applyProtection="1">
      <alignment horizontal="center" vertical="center"/>
      <protection locked="0"/>
    </xf>
    <xf numFmtId="0" fontId="75" fillId="0" borderId="0" xfId="0" applyFont="1" applyAlignment="1">
      <alignment horizontal="left" vertical="center"/>
    </xf>
    <xf numFmtId="0" fontId="57" fillId="19" borderId="104" xfId="0" applyFont="1" applyFill="1" applyBorder="1" applyAlignment="1" applyProtection="1">
      <alignment horizontal="left" vertical="center" wrapText="1"/>
      <protection locked="0"/>
    </xf>
    <xf numFmtId="0" fontId="57" fillId="19" borderId="0" xfId="0" applyFont="1" applyFill="1" applyAlignment="1" applyProtection="1">
      <alignment horizontal="left" vertical="center" wrapText="1"/>
      <protection locked="0"/>
    </xf>
    <xf numFmtId="0" fontId="57" fillId="19" borderId="107" xfId="0" applyFont="1" applyFill="1" applyBorder="1" applyAlignment="1" applyProtection="1">
      <alignment horizontal="left" vertical="center" wrapText="1"/>
      <protection locked="0"/>
    </xf>
    <xf numFmtId="0" fontId="57" fillId="19" borderId="108" xfId="0" applyFont="1" applyFill="1" applyBorder="1" applyAlignment="1" applyProtection="1">
      <alignment horizontal="left" vertical="center"/>
      <protection locked="0"/>
    </xf>
    <xf numFmtId="0" fontId="57" fillId="19" borderId="53" xfId="0" applyFont="1" applyFill="1" applyBorder="1" applyAlignment="1" applyProtection="1">
      <alignment horizontal="left" vertical="center"/>
      <protection locked="0"/>
    </xf>
    <xf numFmtId="0" fontId="57" fillId="19" borderId="109" xfId="0" applyFont="1" applyFill="1" applyBorder="1" applyAlignment="1" applyProtection="1">
      <alignment horizontal="left" vertical="center"/>
      <protection locked="0"/>
    </xf>
    <xf numFmtId="0" fontId="25" fillId="0" borderId="29"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25" fillId="0" borderId="5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50"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25" fillId="0" borderId="38" xfId="0" applyFont="1" applyBorder="1" applyAlignment="1" applyProtection="1">
      <alignment horizontal="left" vertical="top" wrapText="1"/>
      <protection locked="0"/>
    </xf>
    <xf numFmtId="0" fontId="25" fillId="0" borderId="39" xfId="0" applyFont="1" applyBorder="1" applyAlignment="1" applyProtection="1">
      <alignment horizontal="left" vertical="top" wrapText="1"/>
      <protection locked="0"/>
    </xf>
    <xf numFmtId="0" fontId="55" fillId="19" borderId="105" xfId="0" applyFont="1" applyFill="1" applyBorder="1" applyAlignment="1" applyProtection="1">
      <alignment horizontal="left" vertical="center"/>
      <protection locked="0"/>
    </xf>
    <xf numFmtId="0" fontId="55" fillId="19" borderId="57" xfId="0" applyFont="1" applyFill="1" applyBorder="1" applyAlignment="1" applyProtection="1">
      <alignment horizontal="left" vertical="center"/>
      <protection locked="0"/>
    </xf>
    <xf numFmtId="0" fontId="55" fillId="19" borderId="106" xfId="0" applyFont="1" applyFill="1" applyBorder="1" applyAlignment="1" applyProtection="1">
      <alignment horizontal="left" vertical="center"/>
      <protection locked="0"/>
    </xf>
    <xf numFmtId="38" fontId="56" fillId="13" borderId="29" xfId="1" applyFont="1" applyFill="1" applyBorder="1" applyAlignment="1" applyProtection="1">
      <alignment horizontal="center" vertical="center" wrapText="1"/>
      <protection locked="0"/>
    </xf>
    <xf numFmtId="38" fontId="56" fillId="13" borderId="30" xfId="1" applyFont="1" applyFill="1" applyBorder="1" applyAlignment="1" applyProtection="1">
      <alignment horizontal="center" vertical="center" wrapText="1"/>
      <protection locked="0"/>
    </xf>
    <xf numFmtId="38" fontId="56" fillId="13" borderId="68" xfId="1" applyFont="1" applyFill="1" applyBorder="1" applyAlignment="1" applyProtection="1">
      <alignment horizontal="center" vertical="center" wrapText="1"/>
      <protection locked="0"/>
    </xf>
    <xf numFmtId="38" fontId="56" fillId="13" borderId="51" xfId="1" applyFont="1" applyFill="1" applyBorder="1" applyAlignment="1" applyProtection="1">
      <alignment horizontal="center" vertical="center" wrapText="1"/>
      <protection locked="0"/>
    </xf>
    <xf numFmtId="38" fontId="56" fillId="13" borderId="0" xfId="1" applyFont="1" applyFill="1" applyBorder="1" applyAlignment="1" applyProtection="1">
      <alignment horizontal="center" vertical="center" wrapText="1"/>
      <protection locked="0"/>
    </xf>
    <xf numFmtId="38" fontId="56" fillId="13" borderId="15" xfId="1" applyFont="1" applyFill="1" applyBorder="1" applyAlignment="1" applyProtection="1">
      <alignment horizontal="center" vertical="center" wrapText="1"/>
      <protection locked="0"/>
    </xf>
    <xf numFmtId="38" fontId="56" fillId="13" borderId="24" xfId="1" applyFont="1" applyFill="1" applyBorder="1" applyAlignment="1" applyProtection="1">
      <alignment horizontal="center" vertical="center" wrapText="1"/>
      <protection locked="0"/>
    </xf>
    <xf numFmtId="38" fontId="56" fillId="13" borderId="12" xfId="1" applyFont="1" applyFill="1" applyBorder="1" applyAlignment="1" applyProtection="1">
      <alignment horizontal="center" vertical="center" wrapText="1"/>
      <protection locked="0"/>
    </xf>
    <xf numFmtId="38" fontId="56" fillId="13" borderId="13" xfId="1" applyFont="1" applyFill="1" applyBorder="1" applyAlignment="1" applyProtection="1">
      <alignment horizontal="center" vertical="center" wrapText="1"/>
      <protection locked="0"/>
    </xf>
    <xf numFmtId="38" fontId="56" fillId="13" borderId="29" xfId="1" applyFont="1" applyFill="1" applyBorder="1" applyAlignment="1" applyProtection="1">
      <alignment horizontal="center" vertical="center" wrapText="1" shrinkToFit="1"/>
      <protection locked="0"/>
    </xf>
    <xf numFmtId="38" fontId="56" fillId="13" borderId="30" xfId="1" applyFont="1" applyFill="1" applyBorder="1" applyAlignment="1" applyProtection="1">
      <alignment horizontal="center" vertical="center" wrapText="1" shrinkToFit="1"/>
      <protection locked="0"/>
    </xf>
    <xf numFmtId="38" fontId="56" fillId="13" borderId="68" xfId="1" applyFont="1" applyFill="1" applyBorder="1" applyAlignment="1" applyProtection="1">
      <alignment horizontal="center" vertical="center" wrapText="1" shrinkToFit="1"/>
      <protection locked="0"/>
    </xf>
    <xf numFmtId="38" fontId="56" fillId="13" borderId="51" xfId="1" applyFont="1" applyFill="1" applyBorder="1" applyAlignment="1" applyProtection="1">
      <alignment horizontal="center" vertical="center" wrapText="1" shrinkToFit="1"/>
      <protection locked="0"/>
    </xf>
    <xf numFmtId="38" fontId="56" fillId="13" borderId="0" xfId="1" applyFont="1" applyFill="1" applyBorder="1" applyAlignment="1" applyProtection="1">
      <alignment horizontal="center" vertical="center" wrapText="1" shrinkToFit="1"/>
      <protection locked="0"/>
    </xf>
    <xf numFmtId="38" fontId="56" fillId="13" borderId="15" xfId="1" applyFont="1" applyFill="1" applyBorder="1" applyAlignment="1" applyProtection="1">
      <alignment horizontal="center" vertical="center" wrapText="1" shrinkToFit="1"/>
      <protection locked="0"/>
    </xf>
    <xf numFmtId="38" fontId="56" fillId="13" borderId="37" xfId="1" applyFont="1" applyFill="1" applyBorder="1" applyAlignment="1" applyProtection="1">
      <alignment horizontal="center" vertical="center" wrapText="1" shrinkToFit="1"/>
      <protection locked="0"/>
    </xf>
    <xf numFmtId="38" fontId="56" fillId="13" borderId="38" xfId="1" applyFont="1" applyFill="1" applyBorder="1" applyAlignment="1" applyProtection="1">
      <alignment horizontal="center" vertical="center" wrapText="1" shrinkToFit="1"/>
      <protection locked="0"/>
    </xf>
    <xf numFmtId="38" fontId="56" fillId="13" borderId="36" xfId="1" applyFont="1" applyFill="1" applyBorder="1" applyAlignment="1" applyProtection="1">
      <alignment horizontal="center" vertical="center" wrapText="1" shrinkToFit="1"/>
      <protection locked="0"/>
    </xf>
    <xf numFmtId="38" fontId="56" fillId="13" borderId="5" xfId="1" applyFont="1" applyFill="1" applyBorder="1" applyAlignment="1" applyProtection="1">
      <alignment horizontal="center" vertical="center"/>
      <protection locked="0"/>
    </xf>
    <xf numFmtId="38" fontId="56" fillId="13" borderId="6" xfId="1" applyFont="1" applyFill="1" applyBorder="1" applyAlignment="1" applyProtection="1">
      <alignment horizontal="center" vertical="center"/>
      <protection locked="0"/>
    </xf>
    <xf numFmtId="38" fontId="56" fillId="13" borderId="7" xfId="1" applyFont="1" applyFill="1" applyBorder="1" applyAlignment="1" applyProtection="1">
      <alignment horizontal="center" vertical="center"/>
      <protection locked="0"/>
    </xf>
    <xf numFmtId="38" fontId="56" fillId="9" borderId="78" xfId="1" applyFont="1" applyFill="1" applyBorder="1" applyAlignment="1" applyProtection="1">
      <alignment horizontal="center" vertical="center"/>
      <protection locked="0"/>
    </xf>
    <xf numFmtId="38" fontId="56" fillId="9" borderId="79" xfId="1" applyFont="1" applyFill="1" applyBorder="1" applyAlignment="1" applyProtection="1">
      <alignment horizontal="center" vertical="center"/>
      <protection locked="0"/>
    </xf>
    <xf numFmtId="38" fontId="56" fillId="9" borderId="71" xfId="1" applyFont="1" applyFill="1" applyBorder="1" applyAlignment="1" applyProtection="1">
      <alignment horizontal="center" vertical="center"/>
      <protection locked="0"/>
    </xf>
    <xf numFmtId="176" fontId="56" fillId="17" borderId="45" xfId="1" applyNumberFormat="1" applyFont="1" applyFill="1" applyBorder="1" applyAlignment="1" applyProtection="1">
      <alignment horizontal="center" vertical="center"/>
      <protection locked="0"/>
    </xf>
    <xf numFmtId="176" fontId="56" fillId="17" borderId="48" xfId="1" applyNumberFormat="1" applyFont="1" applyFill="1" applyBorder="1" applyAlignment="1" applyProtection="1">
      <alignment horizontal="center" vertical="center"/>
      <protection locked="0"/>
    </xf>
    <xf numFmtId="38" fontId="56" fillId="17" borderId="47" xfId="1" applyFont="1" applyFill="1" applyBorder="1" applyAlignment="1" applyProtection="1">
      <alignment horizontal="center" vertical="center"/>
      <protection locked="0"/>
    </xf>
    <xf numFmtId="38" fontId="56" fillId="17" borderId="45" xfId="1" applyFont="1" applyFill="1" applyBorder="1" applyAlignment="1" applyProtection="1">
      <alignment horizontal="center" vertical="center"/>
      <protection locked="0"/>
    </xf>
    <xf numFmtId="38" fontId="56" fillId="17" borderId="48" xfId="1" applyFont="1" applyFill="1" applyBorder="1" applyAlignment="1" applyProtection="1">
      <alignment horizontal="center" vertical="center"/>
      <protection locked="0"/>
    </xf>
    <xf numFmtId="176" fontId="56" fillId="13" borderId="1" xfId="1" applyNumberFormat="1" applyFont="1" applyFill="1" applyBorder="1" applyAlignment="1" applyProtection="1">
      <alignment horizontal="center" vertical="center"/>
      <protection locked="0"/>
    </xf>
    <xf numFmtId="176" fontId="56" fillId="13" borderId="73" xfId="1" applyNumberFormat="1" applyFont="1" applyFill="1" applyBorder="1" applyAlignment="1" applyProtection="1">
      <alignment horizontal="center" vertical="center"/>
      <protection locked="0"/>
    </xf>
    <xf numFmtId="38" fontId="56" fillId="9" borderId="74" xfId="1" applyFont="1" applyFill="1" applyBorder="1" applyAlignment="1" applyProtection="1">
      <alignment horizontal="center" vertical="center"/>
      <protection locked="0"/>
    </xf>
    <xf numFmtId="38" fontId="56" fillId="9" borderId="1" xfId="1" applyFont="1" applyFill="1" applyBorder="1" applyAlignment="1" applyProtection="1">
      <alignment horizontal="center" vertical="center"/>
      <protection locked="0"/>
    </xf>
    <xf numFmtId="38" fontId="56" fillId="17" borderId="32" xfId="1" applyFont="1" applyFill="1" applyBorder="1" applyAlignment="1" applyProtection="1">
      <alignment horizontal="center" vertical="center"/>
      <protection locked="0"/>
    </xf>
    <xf numFmtId="38" fontId="56" fillId="17" borderId="33" xfId="1" applyFont="1" applyFill="1" applyBorder="1" applyAlignment="1" applyProtection="1">
      <alignment horizontal="center" vertical="center"/>
      <protection locked="0"/>
    </xf>
    <xf numFmtId="38" fontId="56" fillId="17" borderId="35" xfId="1" applyFont="1" applyFill="1" applyBorder="1" applyAlignment="1" applyProtection="1">
      <alignment horizontal="center" vertical="center"/>
      <protection locked="0"/>
    </xf>
    <xf numFmtId="38" fontId="56" fillId="17" borderId="64" xfId="1" applyFont="1" applyFill="1" applyBorder="1" applyAlignment="1" applyProtection="1">
      <alignment horizontal="center" vertical="center"/>
      <protection locked="0"/>
    </xf>
    <xf numFmtId="38" fontId="56" fillId="17" borderId="76" xfId="1" applyFont="1" applyFill="1" applyBorder="1" applyAlignment="1" applyProtection="1">
      <alignment horizontal="center" vertical="center"/>
      <protection locked="0"/>
    </xf>
    <xf numFmtId="38" fontId="56" fillId="17" borderId="140" xfId="1" applyFont="1" applyFill="1" applyBorder="1" applyAlignment="1" applyProtection="1">
      <alignment horizontal="center" vertical="center"/>
      <protection locked="0"/>
    </xf>
    <xf numFmtId="38" fontId="56" fillId="9" borderId="138" xfId="1" applyFont="1" applyFill="1" applyBorder="1" applyAlignment="1" applyProtection="1">
      <alignment horizontal="center" vertical="center"/>
      <protection locked="0"/>
    </xf>
    <xf numFmtId="38" fontId="56" fillId="9" borderId="113" xfId="1" applyFont="1" applyFill="1" applyBorder="1" applyAlignment="1" applyProtection="1">
      <alignment horizontal="center" vertical="center"/>
      <protection locked="0"/>
    </xf>
    <xf numFmtId="38" fontId="56" fillId="9" borderId="112" xfId="1" applyFont="1" applyFill="1" applyBorder="1" applyAlignment="1" applyProtection="1">
      <alignment horizontal="center" vertical="center"/>
      <protection locked="0"/>
    </xf>
    <xf numFmtId="38" fontId="56" fillId="13" borderId="166" xfId="1" applyFont="1" applyFill="1" applyBorder="1" applyAlignment="1" applyProtection="1">
      <alignment horizontal="center" vertical="center"/>
      <protection locked="0"/>
    </xf>
    <xf numFmtId="38" fontId="56" fillId="13" borderId="167" xfId="1" applyFont="1" applyFill="1" applyBorder="1" applyAlignment="1" applyProtection="1">
      <alignment horizontal="center" vertical="center"/>
      <protection locked="0"/>
    </xf>
    <xf numFmtId="38" fontId="56" fillId="13" borderId="168" xfId="1" applyFont="1" applyFill="1" applyBorder="1" applyAlignment="1" applyProtection="1">
      <alignment horizontal="center" vertical="center"/>
      <protection locked="0"/>
    </xf>
    <xf numFmtId="38" fontId="56" fillId="9" borderId="73" xfId="1" applyFont="1" applyFill="1" applyBorder="1" applyAlignment="1" applyProtection="1">
      <alignment horizontal="center" vertical="center"/>
      <protection locked="0"/>
    </xf>
    <xf numFmtId="38" fontId="56" fillId="9" borderId="91" xfId="1" applyFont="1" applyFill="1" applyBorder="1" applyAlignment="1" applyProtection="1">
      <alignment horizontal="center" vertical="center"/>
      <protection locked="0"/>
    </xf>
    <xf numFmtId="38" fontId="56" fillId="9" borderId="3" xfId="1" applyFont="1" applyFill="1" applyBorder="1" applyAlignment="1" applyProtection="1">
      <alignment horizontal="center" vertical="center"/>
      <protection locked="0"/>
    </xf>
    <xf numFmtId="38" fontId="56" fillId="9" borderId="4" xfId="1" applyFont="1" applyFill="1" applyBorder="1" applyAlignment="1" applyProtection="1">
      <alignment horizontal="center" vertical="center"/>
      <protection locked="0"/>
    </xf>
    <xf numFmtId="0" fontId="34" fillId="14" borderId="0" xfId="0" applyFont="1" applyFill="1" applyAlignment="1" applyProtection="1">
      <alignment horizontal="center" vertical="center"/>
      <protection locked="0"/>
    </xf>
    <xf numFmtId="0" fontId="57" fillId="19" borderId="104" xfId="0" applyFont="1" applyFill="1" applyBorder="1" applyAlignment="1" applyProtection="1">
      <alignment horizontal="left" vertical="center"/>
      <protection locked="0"/>
    </xf>
    <xf numFmtId="0" fontId="57" fillId="19" borderId="0" xfId="0" applyFont="1" applyFill="1" applyAlignment="1" applyProtection="1">
      <alignment horizontal="left" vertical="center"/>
      <protection locked="0"/>
    </xf>
    <xf numFmtId="0" fontId="57" fillId="19" borderId="107" xfId="0" applyFont="1" applyFill="1" applyBorder="1" applyAlignment="1" applyProtection="1">
      <alignment horizontal="left" vertical="center"/>
      <protection locked="0"/>
    </xf>
    <xf numFmtId="38" fontId="56" fillId="9" borderId="18" xfId="1" applyFont="1" applyFill="1" applyBorder="1" applyAlignment="1" applyProtection="1">
      <alignment horizontal="center" vertical="center"/>
      <protection locked="0"/>
    </xf>
    <xf numFmtId="38" fontId="56" fillId="9" borderId="28" xfId="1" applyFont="1" applyFill="1" applyBorder="1" applyAlignment="1" applyProtection="1">
      <alignment horizontal="center" vertical="center"/>
      <protection locked="0"/>
    </xf>
    <xf numFmtId="176" fontId="56" fillId="13" borderId="40" xfId="1" applyNumberFormat="1" applyFont="1" applyFill="1" applyBorder="1" applyAlignment="1" applyProtection="1">
      <alignment horizontal="center" vertical="center"/>
      <protection locked="0"/>
    </xf>
    <xf numFmtId="176" fontId="56" fillId="13" borderId="18" xfId="1" applyNumberFormat="1" applyFont="1" applyFill="1" applyBorder="1" applyAlignment="1" applyProtection="1">
      <alignment horizontal="center" vertical="center"/>
      <protection locked="0"/>
    </xf>
    <xf numFmtId="176" fontId="56" fillId="13" borderId="28" xfId="1" applyNumberFormat="1" applyFont="1" applyFill="1" applyBorder="1" applyAlignment="1" applyProtection="1">
      <alignment horizontal="center" vertical="center"/>
      <protection locked="0"/>
    </xf>
    <xf numFmtId="38" fontId="56" fillId="9" borderId="27" xfId="1" applyFont="1" applyFill="1" applyBorder="1" applyAlignment="1" applyProtection="1">
      <alignment horizontal="center" vertical="center"/>
      <protection locked="0"/>
    </xf>
    <xf numFmtId="0" fontId="59" fillId="14" borderId="0" xfId="0" applyFont="1" applyFill="1" applyAlignment="1" applyProtection="1">
      <alignment horizontal="left" vertical="center" wrapText="1"/>
      <protection locked="0"/>
    </xf>
    <xf numFmtId="0" fontId="21" fillId="14" borderId="0" xfId="0" applyFont="1" applyFill="1" applyAlignment="1" applyProtection="1">
      <alignment horizontal="center" vertical="center"/>
      <protection locked="0"/>
    </xf>
    <xf numFmtId="38" fontId="56" fillId="0" borderId="38" xfId="1" applyFont="1" applyFill="1" applyBorder="1" applyAlignment="1" applyProtection="1">
      <alignment horizontal="left" vertical="top" wrapText="1"/>
      <protection locked="0"/>
    </xf>
    <xf numFmtId="0" fontId="25" fillId="13" borderId="42" xfId="0" applyFont="1" applyFill="1" applyBorder="1" applyAlignment="1" applyProtection="1">
      <alignment horizontal="center" vertical="center"/>
      <protection locked="0"/>
    </xf>
    <xf numFmtId="0" fontId="25" fillId="13" borderId="40" xfId="0" applyFont="1" applyFill="1" applyBorder="1" applyAlignment="1" applyProtection="1">
      <alignment horizontal="center" vertical="center"/>
      <protection locked="0"/>
    </xf>
    <xf numFmtId="0" fontId="25" fillId="13" borderId="43" xfId="0" applyFont="1" applyFill="1" applyBorder="1" applyAlignment="1" applyProtection="1">
      <alignment horizontal="center" vertical="center"/>
      <protection locked="0"/>
    </xf>
    <xf numFmtId="0" fontId="25" fillId="13" borderId="47" xfId="0" applyFont="1" applyFill="1" applyBorder="1" applyAlignment="1" applyProtection="1">
      <alignment horizontal="center" vertical="center"/>
      <protection locked="0"/>
    </xf>
    <xf numFmtId="0" fontId="25" fillId="13" borderId="45" xfId="0" applyFont="1" applyFill="1" applyBorder="1" applyAlignment="1" applyProtection="1">
      <alignment horizontal="center" vertical="center"/>
      <protection locked="0"/>
    </xf>
    <xf numFmtId="0" fontId="25" fillId="13" borderId="48" xfId="0" applyFont="1" applyFill="1" applyBorder="1" applyAlignment="1" applyProtection="1">
      <alignment horizontal="center" vertical="center"/>
      <protection locked="0"/>
    </xf>
    <xf numFmtId="176" fontId="56" fillId="13" borderId="47" xfId="1" applyNumberFormat="1" applyFont="1" applyFill="1" applyBorder="1" applyAlignment="1" applyProtection="1">
      <alignment horizontal="center" vertical="center"/>
      <protection locked="0"/>
    </xf>
    <xf numFmtId="176" fontId="56" fillId="13" borderId="45" xfId="1" applyNumberFormat="1" applyFont="1" applyFill="1" applyBorder="1" applyAlignment="1" applyProtection="1">
      <alignment horizontal="center" vertical="center"/>
      <protection locked="0"/>
    </xf>
    <xf numFmtId="0" fontId="56" fillId="13" borderId="45" xfId="0" applyFont="1" applyFill="1" applyBorder="1" applyAlignment="1" applyProtection="1">
      <alignment horizontal="center" vertical="center"/>
      <protection locked="0"/>
    </xf>
    <xf numFmtId="0" fontId="56" fillId="13" borderId="48" xfId="0" applyFont="1" applyFill="1" applyBorder="1" applyAlignment="1" applyProtection="1">
      <alignment horizontal="center" vertical="center"/>
      <protection locked="0"/>
    </xf>
    <xf numFmtId="176" fontId="56" fillId="13" borderId="43" xfId="1" applyNumberFormat="1" applyFont="1" applyFill="1" applyBorder="1" applyAlignment="1" applyProtection="1">
      <alignment horizontal="center" vertical="center"/>
      <protection locked="0"/>
    </xf>
    <xf numFmtId="38" fontId="56" fillId="9" borderId="42" xfId="1" applyFont="1" applyFill="1" applyBorder="1" applyAlignment="1" applyProtection="1">
      <alignment horizontal="center" vertical="center"/>
      <protection locked="0"/>
    </xf>
    <xf numFmtId="38" fontId="56" fillId="9" borderId="40" xfId="1" applyFont="1" applyFill="1" applyBorder="1" applyAlignment="1" applyProtection="1">
      <alignment horizontal="center" vertical="center"/>
      <protection locked="0"/>
    </xf>
    <xf numFmtId="38" fontId="56" fillId="9" borderId="43" xfId="1" applyFont="1" applyFill="1" applyBorder="1" applyAlignment="1" applyProtection="1">
      <alignment horizontal="center" vertical="center"/>
      <protection locked="0"/>
    </xf>
    <xf numFmtId="0" fontId="25" fillId="17" borderId="83" xfId="0" applyFont="1" applyFill="1" applyBorder="1" applyAlignment="1" applyProtection="1">
      <alignment horizontal="center" vertical="center"/>
      <protection locked="0"/>
    </xf>
    <xf numFmtId="0" fontId="25" fillId="17" borderId="90" xfId="0" applyFont="1" applyFill="1" applyBorder="1" applyAlignment="1" applyProtection="1">
      <alignment horizontal="center" vertical="center"/>
      <protection locked="0"/>
    </xf>
    <xf numFmtId="0" fontId="25" fillId="17" borderId="163" xfId="0" applyFont="1" applyFill="1" applyBorder="1" applyAlignment="1" applyProtection="1">
      <alignment horizontal="center" vertical="center"/>
      <protection locked="0"/>
    </xf>
    <xf numFmtId="0" fontId="25" fillId="17" borderId="164" xfId="0" applyFont="1" applyFill="1" applyBorder="1" applyAlignment="1" applyProtection="1">
      <alignment horizontal="center" vertical="center"/>
      <protection locked="0"/>
    </xf>
    <xf numFmtId="0" fontId="25" fillId="17" borderId="91" xfId="0" applyFont="1" applyFill="1" applyBorder="1" applyAlignment="1" applyProtection="1">
      <alignment horizontal="center" vertical="center"/>
      <protection locked="0"/>
    </xf>
    <xf numFmtId="0" fontId="25" fillId="17" borderId="3" xfId="0" applyFont="1" applyFill="1" applyBorder="1" applyAlignment="1" applyProtection="1">
      <alignment horizontal="center" vertical="center"/>
      <protection locked="0"/>
    </xf>
    <xf numFmtId="0" fontId="25" fillId="17" borderId="1" xfId="0" applyFont="1" applyFill="1" applyBorder="1" applyAlignment="1" applyProtection="1">
      <alignment horizontal="center" vertical="center"/>
      <protection locked="0"/>
    </xf>
    <xf numFmtId="0" fontId="25" fillId="13" borderId="77" xfId="0" applyFont="1" applyFill="1" applyBorder="1" applyAlignment="1" applyProtection="1">
      <alignment horizontal="center" vertical="center"/>
      <protection locked="0"/>
    </xf>
    <xf numFmtId="0" fontId="25" fillId="17" borderId="92" xfId="0" applyFont="1" applyFill="1" applyBorder="1" applyAlignment="1" applyProtection="1">
      <alignment horizontal="center" vertical="center"/>
      <protection locked="0"/>
    </xf>
    <xf numFmtId="0" fontId="51" fillId="17" borderId="162" xfId="0" applyFont="1" applyFill="1" applyBorder="1" applyAlignment="1" applyProtection="1">
      <alignment horizontal="center" vertical="center"/>
      <protection locked="0"/>
    </xf>
    <xf numFmtId="0" fontId="51" fillId="17" borderId="163" xfId="0" applyFont="1" applyFill="1" applyBorder="1" applyAlignment="1" applyProtection="1">
      <alignment horizontal="center" vertical="center"/>
      <protection locked="0"/>
    </xf>
    <xf numFmtId="0" fontId="51" fillId="17" borderId="91" xfId="0" applyFont="1" applyFill="1" applyBorder="1" applyAlignment="1" applyProtection="1">
      <alignment horizontal="center" vertical="center"/>
      <protection locked="0"/>
    </xf>
    <xf numFmtId="0" fontId="51" fillId="17" borderId="3" xfId="0" applyFont="1" applyFill="1" applyBorder="1" applyAlignment="1" applyProtection="1">
      <alignment horizontal="center" vertical="center"/>
      <protection locked="0"/>
    </xf>
    <xf numFmtId="0" fontId="51" fillId="17" borderId="89" xfId="0" applyFont="1" applyFill="1" applyBorder="1" applyAlignment="1" applyProtection="1">
      <alignment horizontal="center" vertical="center"/>
      <protection locked="0"/>
    </xf>
    <xf numFmtId="0" fontId="51" fillId="17" borderId="83" xfId="0" applyFont="1" applyFill="1" applyBorder="1" applyAlignment="1" applyProtection="1">
      <alignment horizontal="center" vertical="center"/>
      <protection locked="0"/>
    </xf>
    <xf numFmtId="0" fontId="25" fillId="17" borderId="162" xfId="0" applyFont="1" applyFill="1" applyBorder="1" applyAlignment="1" applyProtection="1">
      <alignment horizontal="center" vertical="center"/>
      <protection locked="0"/>
    </xf>
    <xf numFmtId="0" fontId="25" fillId="17" borderId="165" xfId="0" applyFont="1" applyFill="1" applyBorder="1" applyAlignment="1" applyProtection="1">
      <alignment horizontal="center" vertical="center"/>
      <protection locked="0"/>
    </xf>
    <xf numFmtId="0" fontId="25" fillId="17" borderId="89" xfId="0" applyFont="1" applyFill="1" applyBorder="1" applyAlignment="1" applyProtection="1">
      <alignment horizontal="center" vertical="center"/>
      <protection locked="0"/>
    </xf>
    <xf numFmtId="0" fontId="25" fillId="17" borderId="45" xfId="0" applyFont="1" applyFill="1" applyBorder="1" applyAlignment="1" applyProtection="1">
      <alignment horizontal="center" vertical="center"/>
      <protection locked="0"/>
    </xf>
    <xf numFmtId="0" fontId="25" fillId="14" borderId="29" xfId="0" applyFont="1" applyFill="1" applyBorder="1" applyAlignment="1" applyProtection="1">
      <alignment horizontal="center" vertical="center"/>
      <protection locked="0"/>
    </xf>
    <xf numFmtId="0" fontId="25" fillId="14" borderId="30" xfId="0" applyFont="1" applyFill="1" applyBorder="1" applyAlignment="1" applyProtection="1">
      <alignment horizontal="center" vertical="center"/>
      <protection locked="0"/>
    </xf>
    <xf numFmtId="0" fontId="25" fillId="14" borderId="31" xfId="0" applyFont="1" applyFill="1" applyBorder="1" applyAlignment="1" applyProtection="1">
      <alignment horizontal="center" vertical="center"/>
      <protection locked="0"/>
    </xf>
    <xf numFmtId="0" fontId="25" fillId="14" borderId="37" xfId="0" applyFont="1" applyFill="1" applyBorder="1" applyAlignment="1" applyProtection="1">
      <alignment horizontal="center" vertical="center"/>
      <protection locked="0"/>
    </xf>
    <xf numFmtId="0" fontId="25" fillId="14" borderId="38" xfId="0" applyFont="1" applyFill="1" applyBorder="1" applyAlignment="1" applyProtection="1">
      <alignment horizontal="center" vertical="center"/>
      <protection locked="0"/>
    </xf>
    <xf numFmtId="0" fontId="25" fillId="14" borderId="39" xfId="0" applyFont="1" applyFill="1" applyBorder="1" applyAlignment="1" applyProtection="1">
      <alignment horizontal="center" vertical="center"/>
      <protection locked="0"/>
    </xf>
    <xf numFmtId="0" fontId="25" fillId="9" borderId="45" xfId="0" applyFont="1" applyFill="1" applyBorder="1" applyAlignment="1" applyProtection="1">
      <alignment horizontal="center" vertical="center"/>
      <protection locked="0"/>
    </xf>
    <xf numFmtId="0" fontId="25" fillId="9" borderId="83" xfId="0" applyFont="1" applyFill="1" applyBorder="1" applyAlignment="1" applyProtection="1">
      <alignment horizontal="center" vertical="center"/>
      <protection locked="0"/>
    </xf>
    <xf numFmtId="0" fontId="25" fillId="9" borderId="90" xfId="0" applyFont="1" applyFill="1" applyBorder="1" applyAlignment="1" applyProtection="1">
      <alignment horizontal="center" vertical="center"/>
      <protection locked="0"/>
    </xf>
    <xf numFmtId="0" fontId="25" fillId="17" borderId="67" xfId="0" applyFont="1" applyFill="1" applyBorder="1" applyAlignment="1" applyProtection="1">
      <alignment horizontal="center" vertical="center"/>
      <protection locked="0"/>
    </xf>
    <xf numFmtId="0" fontId="25" fillId="9" borderId="46" xfId="0" applyFont="1" applyFill="1" applyBorder="1" applyAlignment="1" applyProtection="1">
      <alignment horizontal="center" vertical="center"/>
      <protection locked="0"/>
    </xf>
    <xf numFmtId="0" fontId="25" fillId="9" borderId="49" xfId="0" applyFont="1" applyFill="1" applyBorder="1" applyAlignment="1" applyProtection="1">
      <alignment horizontal="center" vertical="center"/>
      <protection locked="0"/>
    </xf>
    <xf numFmtId="0" fontId="43" fillId="16" borderId="0" xfId="0" applyFont="1" applyFill="1" applyAlignment="1" applyProtection="1">
      <alignment horizontal="left" vertical="center"/>
      <protection locked="0"/>
    </xf>
    <xf numFmtId="0" fontId="25" fillId="0" borderId="38" xfId="0" applyFont="1" applyBorder="1" applyAlignment="1" applyProtection="1">
      <alignment horizontal="right"/>
      <protection locked="0"/>
    </xf>
    <xf numFmtId="0" fontId="46" fillId="16" borderId="0" xfId="0" applyFont="1" applyFill="1" applyAlignment="1" applyProtection="1">
      <alignment horizontal="left" vertical="center"/>
      <protection locked="0"/>
    </xf>
    <xf numFmtId="0" fontId="59" fillId="14" borderId="0" xfId="0" applyFont="1" applyFill="1" applyAlignment="1">
      <alignment horizontal="left" vertical="center" wrapText="1"/>
    </xf>
    <xf numFmtId="38" fontId="25" fillId="9" borderId="62" xfId="1" applyFont="1" applyFill="1" applyBorder="1" applyAlignment="1">
      <alignment horizontal="center" vertical="center"/>
    </xf>
    <xf numFmtId="38" fontId="25" fillId="9" borderId="30" xfId="1" applyFont="1" applyFill="1" applyBorder="1" applyAlignment="1">
      <alignment horizontal="center" vertical="center"/>
    </xf>
    <xf numFmtId="38" fontId="25" fillId="9" borderId="31" xfId="1" applyFont="1" applyFill="1" applyBorder="1" applyAlignment="1">
      <alignment horizontal="center" vertical="center"/>
    </xf>
    <xf numFmtId="38" fontId="25" fillId="9" borderId="34" xfId="1" applyFont="1" applyFill="1" applyBorder="1" applyAlignment="1">
      <alignment horizontal="center" vertical="center"/>
    </xf>
    <xf numFmtId="38" fontId="25" fillId="9" borderId="38" xfId="1" applyFont="1" applyFill="1" applyBorder="1" applyAlignment="1">
      <alignment horizontal="center" vertical="center"/>
    </xf>
    <xf numFmtId="38" fontId="25" fillId="9" borderId="39" xfId="1" applyFont="1" applyFill="1" applyBorder="1" applyAlignment="1">
      <alignment horizontal="center" vertical="center"/>
    </xf>
    <xf numFmtId="38" fontId="25" fillId="9" borderId="11" xfId="1" applyFont="1" applyFill="1" applyBorder="1" applyAlignment="1">
      <alignment horizontal="center" vertical="center"/>
    </xf>
    <xf numFmtId="38" fontId="25" fillId="9" borderId="12" xfId="1" applyFont="1" applyFill="1" applyBorder="1" applyAlignment="1">
      <alignment horizontal="center" vertical="center"/>
    </xf>
    <xf numFmtId="38" fontId="25" fillId="9" borderId="25" xfId="1" applyFont="1" applyFill="1" applyBorder="1" applyAlignment="1">
      <alignment horizontal="center" vertical="center"/>
    </xf>
    <xf numFmtId="0" fontId="25" fillId="0" borderId="31" xfId="0" applyFont="1" applyBorder="1" applyAlignment="1">
      <alignment horizontal="center" vertical="center"/>
    </xf>
    <xf numFmtId="0" fontId="25" fillId="0" borderId="39" xfId="0" applyFont="1" applyBorder="1" applyAlignment="1">
      <alignment horizontal="center" vertical="center"/>
    </xf>
    <xf numFmtId="0" fontId="25" fillId="0" borderId="30" xfId="0" applyFont="1" applyBorder="1" applyAlignment="1">
      <alignment horizontal="center" vertical="center"/>
    </xf>
    <xf numFmtId="0" fontId="25" fillId="0" borderId="38" xfId="0" applyFont="1" applyBorder="1" applyAlignment="1">
      <alignment horizontal="center" vertical="center"/>
    </xf>
    <xf numFmtId="38" fontId="25" fillId="9" borderId="41" xfId="1" applyFont="1" applyFill="1" applyBorder="1" applyAlignment="1">
      <alignment horizontal="center" vertical="center"/>
    </xf>
    <xf numFmtId="38" fontId="25" fillId="9" borderId="72" xfId="1" applyFont="1" applyFill="1" applyBorder="1" applyAlignment="1">
      <alignment horizontal="center" vertical="center"/>
    </xf>
    <xf numFmtId="38" fontId="25" fillId="9" borderId="46" xfId="1" applyFont="1" applyFill="1" applyBorder="1" applyAlignment="1">
      <alignment horizontal="center" vertical="center"/>
    </xf>
    <xf numFmtId="38" fontId="25" fillId="9" borderId="83" xfId="1" applyFont="1" applyFill="1" applyBorder="1" applyAlignment="1">
      <alignment horizontal="center" vertical="center"/>
    </xf>
    <xf numFmtId="38" fontId="25" fillId="0" borderId="45" xfId="1" applyFont="1" applyBorder="1" applyAlignment="1">
      <alignment horizontal="center" vertical="center"/>
    </xf>
    <xf numFmtId="38" fontId="25" fillId="0" borderId="62" xfId="1" applyFont="1" applyBorder="1" applyAlignment="1">
      <alignment horizontal="center" vertical="center"/>
    </xf>
    <xf numFmtId="38" fontId="25" fillId="0" borderId="30" xfId="1" applyFont="1" applyBorder="1" applyAlignment="1">
      <alignment horizontal="center" vertical="center"/>
    </xf>
    <xf numFmtId="38" fontId="25" fillId="0" borderId="31" xfId="1" applyFont="1" applyBorder="1" applyAlignment="1">
      <alignment horizontal="center" vertical="center"/>
    </xf>
    <xf numFmtId="38" fontId="25" fillId="0" borderId="34" xfId="1" applyFont="1" applyBorder="1" applyAlignment="1">
      <alignment horizontal="center" vertical="center"/>
    </xf>
    <xf numFmtId="38" fontId="25" fillId="0" borderId="38" xfId="1" applyFont="1" applyBorder="1" applyAlignment="1">
      <alignment horizontal="center" vertical="center"/>
    </xf>
    <xf numFmtId="38" fontId="25" fillId="0" borderId="39" xfId="1" applyFont="1" applyBorder="1" applyAlignment="1">
      <alignment horizontal="center" vertical="center"/>
    </xf>
    <xf numFmtId="0" fontId="25" fillId="0" borderId="42" xfId="0" applyFont="1" applyBorder="1" applyAlignment="1">
      <alignment horizontal="center" vertical="center"/>
    </xf>
    <xf numFmtId="0" fontId="25" fillId="0" borderId="40" xfId="0" applyFont="1" applyBorder="1" applyAlignment="1">
      <alignment horizontal="center" vertical="center"/>
    </xf>
    <xf numFmtId="38" fontId="25" fillId="0" borderId="40" xfId="1" applyFont="1" applyBorder="1" applyAlignment="1">
      <alignment horizontal="center" vertical="center"/>
    </xf>
    <xf numFmtId="38" fontId="25" fillId="0" borderId="43" xfId="1" applyFont="1" applyBorder="1" applyAlignment="1">
      <alignment horizontal="center" vertical="center"/>
    </xf>
    <xf numFmtId="38" fontId="25" fillId="0" borderId="68" xfId="1" applyFont="1" applyBorder="1" applyAlignment="1">
      <alignment horizontal="center" vertical="center"/>
    </xf>
    <xf numFmtId="38" fontId="25" fillId="0" borderId="36" xfId="1" applyFont="1" applyBorder="1" applyAlignment="1">
      <alignment horizontal="center" vertical="center"/>
    </xf>
    <xf numFmtId="38" fontId="25" fillId="9" borderId="29" xfId="1" applyFont="1" applyFill="1" applyBorder="1" applyAlignment="1">
      <alignment horizontal="center" vertical="center"/>
    </xf>
    <xf numFmtId="38" fontId="25" fillId="9" borderId="68" xfId="1" applyFont="1" applyFill="1" applyBorder="1" applyAlignment="1">
      <alignment horizontal="center" vertical="center"/>
    </xf>
    <xf numFmtId="38" fontId="25" fillId="9" borderId="37" xfId="1" applyFont="1" applyFill="1" applyBorder="1" applyAlignment="1">
      <alignment horizontal="center" vertical="center"/>
    </xf>
    <xf numFmtId="38" fontId="25" fillId="9" borderId="36" xfId="1" applyFont="1" applyFill="1" applyBorder="1" applyAlignment="1">
      <alignment horizontal="center" vertical="center"/>
    </xf>
    <xf numFmtId="38" fontId="25" fillId="0" borderId="29" xfId="1" applyFont="1" applyFill="1" applyBorder="1" applyAlignment="1">
      <alignment horizontal="center" vertical="center"/>
    </xf>
    <xf numFmtId="38" fontId="25" fillId="0" borderId="30" xfId="1" applyFont="1" applyFill="1" applyBorder="1" applyAlignment="1">
      <alignment horizontal="center" vertical="center"/>
    </xf>
    <xf numFmtId="38" fontId="25" fillId="0" borderId="68" xfId="1" applyFont="1" applyFill="1" applyBorder="1" applyAlignment="1">
      <alignment horizontal="center" vertical="center"/>
    </xf>
    <xf numFmtId="38" fontId="25" fillId="0" borderId="37" xfId="1" applyFont="1" applyFill="1" applyBorder="1" applyAlignment="1">
      <alignment horizontal="center" vertical="center"/>
    </xf>
    <xf numFmtId="38" fontId="25" fillId="0" borderId="38" xfId="1" applyFont="1" applyFill="1" applyBorder="1" applyAlignment="1">
      <alignment horizontal="center" vertical="center"/>
    </xf>
    <xf numFmtId="38" fontId="25" fillId="0" borderId="36" xfId="1" applyFont="1" applyFill="1" applyBorder="1" applyAlignment="1">
      <alignment horizontal="center" vertical="center"/>
    </xf>
    <xf numFmtId="0" fontId="25" fillId="0" borderId="29" xfId="0" applyFont="1" applyBorder="1" applyAlignment="1">
      <alignment horizontal="center" vertical="center"/>
    </xf>
    <xf numFmtId="0" fontId="25" fillId="0" borderId="37" xfId="0" applyFont="1" applyBorder="1" applyAlignment="1">
      <alignment horizontal="center" vertical="center"/>
    </xf>
    <xf numFmtId="38" fontId="25" fillId="0" borderId="48" xfId="1" applyFont="1" applyBorder="1" applyAlignment="1">
      <alignment horizontal="center" vertical="center"/>
    </xf>
    <xf numFmtId="0" fontId="25" fillId="0" borderId="29" xfId="0" applyFont="1" applyBorder="1" applyAlignment="1">
      <alignment horizontal="left" vertical="top"/>
    </xf>
    <xf numFmtId="0" fontId="51" fillId="0" borderId="30" xfId="0" applyFont="1" applyBorder="1" applyAlignment="1">
      <alignment horizontal="left" vertical="top"/>
    </xf>
    <xf numFmtId="0" fontId="51" fillId="0" borderId="31" xfId="0" applyFont="1" applyBorder="1" applyAlignment="1">
      <alignment horizontal="left" vertical="top"/>
    </xf>
    <xf numFmtId="0" fontId="25" fillId="0" borderId="51" xfId="0" applyFont="1" applyBorder="1" applyAlignment="1">
      <alignment horizontal="left" vertical="top"/>
    </xf>
    <xf numFmtId="0" fontId="51" fillId="0" borderId="0" xfId="0" applyFont="1" applyAlignment="1">
      <alignment horizontal="left" vertical="top"/>
    </xf>
    <xf numFmtId="0" fontId="51" fillId="0" borderId="50" xfId="0" applyFont="1" applyBorder="1" applyAlignment="1">
      <alignment horizontal="left" vertical="top"/>
    </xf>
    <xf numFmtId="0" fontId="51" fillId="0" borderId="37" xfId="0" applyFont="1" applyBorder="1" applyAlignment="1">
      <alignment horizontal="left" vertical="top"/>
    </xf>
    <xf numFmtId="0" fontId="51" fillId="0" borderId="38" xfId="0" applyFont="1" applyBorder="1" applyAlignment="1">
      <alignment horizontal="left" vertical="top"/>
    </xf>
    <xf numFmtId="0" fontId="51" fillId="0" borderId="39" xfId="0" applyFont="1" applyBorder="1" applyAlignment="1">
      <alignment horizontal="left" vertical="top"/>
    </xf>
    <xf numFmtId="0" fontId="25" fillId="0" borderId="27" xfId="0" applyFont="1" applyBorder="1" applyAlignment="1">
      <alignment horizontal="center" vertical="center"/>
    </xf>
    <xf numFmtId="0" fontId="25" fillId="0" borderId="18" xfId="0" applyFont="1" applyBorder="1" applyAlignment="1">
      <alignment horizontal="center" vertical="center"/>
    </xf>
    <xf numFmtId="38" fontId="25" fillId="0" borderId="62" xfId="1" applyFont="1" applyFill="1" applyBorder="1" applyAlignment="1">
      <alignment horizontal="center" vertical="center"/>
    </xf>
    <xf numFmtId="38" fontId="25" fillId="0" borderId="31" xfId="1" applyFont="1" applyFill="1" applyBorder="1" applyAlignment="1">
      <alignment horizontal="center" vertical="center"/>
    </xf>
    <xf numFmtId="38" fontId="25" fillId="0" borderId="34" xfId="1" applyFont="1" applyFill="1" applyBorder="1" applyAlignment="1">
      <alignment horizontal="center" vertical="center"/>
    </xf>
    <xf numFmtId="38" fontId="25" fillId="0" borderId="39" xfId="1" applyFont="1" applyFill="1" applyBorder="1" applyAlignment="1">
      <alignment horizontal="center" vertical="center"/>
    </xf>
    <xf numFmtId="0" fontId="25" fillId="0" borderId="47" xfId="0" applyFont="1" applyBorder="1" applyAlignment="1">
      <alignment horizontal="center" vertical="center"/>
    </xf>
    <xf numFmtId="0" fontId="25" fillId="0" borderId="45" xfId="0" applyFont="1" applyBorder="1" applyAlignment="1">
      <alignment horizontal="center" vertical="center"/>
    </xf>
    <xf numFmtId="0" fontId="25" fillId="0" borderId="84" xfId="0" applyFont="1" applyBorder="1" applyAlignment="1">
      <alignment horizontal="center" vertical="center"/>
    </xf>
    <xf numFmtId="0" fontId="25" fillId="0" borderId="16" xfId="0" applyFont="1" applyBorder="1" applyAlignment="1">
      <alignment horizontal="center" vertical="center"/>
    </xf>
    <xf numFmtId="38" fontId="25" fillId="0" borderId="18" xfId="1" applyFont="1" applyBorder="1" applyAlignment="1">
      <alignment horizontal="center" vertical="center"/>
    </xf>
    <xf numFmtId="38" fontId="25" fillId="0" borderId="28" xfId="1" applyFont="1" applyBorder="1" applyAlignment="1">
      <alignment horizontal="center" vertical="center"/>
    </xf>
    <xf numFmtId="0" fontId="25" fillId="13" borderId="47" xfId="0" applyFont="1" applyFill="1" applyBorder="1" applyAlignment="1">
      <alignment horizontal="center" vertical="center"/>
    </xf>
    <xf numFmtId="0" fontId="25" fillId="13" borderId="45" xfId="0" applyFont="1" applyFill="1" applyBorder="1" applyAlignment="1">
      <alignment horizontal="center" vertical="center"/>
    </xf>
    <xf numFmtId="38" fontId="25" fillId="9" borderId="45" xfId="1" applyFont="1" applyFill="1" applyBorder="1" applyAlignment="1">
      <alignment horizontal="center" vertical="center"/>
    </xf>
    <xf numFmtId="38" fontId="25" fillId="9" borderId="48" xfId="1" applyFont="1" applyFill="1" applyBorder="1" applyAlignment="1">
      <alignment horizontal="center"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0" fontId="25" fillId="13" borderId="27" xfId="0" applyFont="1" applyFill="1" applyBorder="1" applyAlignment="1">
      <alignment horizontal="center" vertical="center"/>
    </xf>
    <xf numFmtId="0" fontId="25" fillId="13" borderId="18" xfId="0" applyFont="1" applyFill="1" applyBorder="1" applyAlignment="1">
      <alignment horizontal="center" vertical="center"/>
    </xf>
    <xf numFmtId="38" fontId="25" fillId="9" borderId="18" xfId="1" applyFont="1" applyFill="1" applyBorder="1" applyAlignment="1">
      <alignment horizontal="center" vertical="center"/>
    </xf>
    <xf numFmtId="38" fontId="25" fillId="9" borderId="28" xfId="1" applyFont="1" applyFill="1" applyBorder="1" applyAlignment="1">
      <alignment horizontal="center" vertical="center"/>
    </xf>
    <xf numFmtId="0" fontId="25" fillId="13" borderId="84" xfId="0" applyFont="1" applyFill="1" applyBorder="1" applyAlignment="1">
      <alignment horizontal="center" vertical="center"/>
    </xf>
    <xf numFmtId="0" fontId="25" fillId="13" borderId="16" xfId="0" applyFont="1" applyFill="1" applyBorder="1" applyAlignment="1">
      <alignment horizontal="center" vertical="center"/>
    </xf>
    <xf numFmtId="0" fontId="25" fillId="13" borderId="22" xfId="0" applyFont="1" applyFill="1" applyBorder="1" applyAlignment="1">
      <alignment horizontal="center" vertical="center"/>
    </xf>
    <xf numFmtId="0" fontId="25" fillId="13" borderId="9" xfId="0" applyFont="1" applyFill="1" applyBorder="1" applyAlignment="1">
      <alignment horizontal="center" vertical="center"/>
    </xf>
    <xf numFmtId="0" fontId="25" fillId="13" borderId="37" xfId="0" applyFont="1" applyFill="1" applyBorder="1" applyAlignment="1">
      <alignment horizontal="center" vertical="center"/>
    </xf>
    <xf numFmtId="0" fontId="25" fillId="13" borderId="38" xfId="0" applyFont="1" applyFill="1" applyBorder="1" applyAlignment="1">
      <alignment horizontal="center" vertical="center"/>
    </xf>
    <xf numFmtId="0" fontId="25" fillId="13" borderId="29" xfId="0" applyFont="1" applyFill="1" applyBorder="1" applyAlignment="1">
      <alignment horizontal="center" vertical="center"/>
    </xf>
    <xf numFmtId="0" fontId="25" fillId="13" borderId="30"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39" xfId="0" applyFont="1" applyFill="1" applyBorder="1" applyAlignment="1">
      <alignment horizontal="center" vertical="center"/>
    </xf>
    <xf numFmtId="38" fontId="25" fillId="9" borderId="63" xfId="1" applyFont="1" applyFill="1" applyBorder="1" applyAlignment="1">
      <alignment horizontal="center" vertical="center"/>
    </xf>
    <xf numFmtId="38" fontId="25" fillId="9" borderId="90" xfId="1" applyFont="1" applyFill="1" applyBorder="1" applyAlignment="1">
      <alignment horizontal="center" vertical="center"/>
    </xf>
    <xf numFmtId="38" fontId="25" fillId="9" borderId="8" xfId="1" applyFont="1" applyFill="1" applyBorder="1" applyAlignment="1">
      <alignment horizontal="center" vertical="center"/>
    </xf>
    <xf numFmtId="38" fontId="25" fillId="9" borderId="9" xfId="1" applyFont="1" applyFill="1" applyBorder="1" applyAlignment="1">
      <alignment horizontal="center" vertical="center"/>
    </xf>
    <xf numFmtId="38" fontId="25" fillId="9" borderId="23" xfId="1" applyFont="1" applyFill="1" applyBorder="1" applyAlignment="1">
      <alignment horizontal="center" vertical="center"/>
    </xf>
    <xf numFmtId="38" fontId="25" fillId="9" borderId="16" xfId="1" applyFont="1" applyFill="1" applyBorder="1" applyAlignment="1">
      <alignment horizontal="center" vertical="center"/>
    </xf>
    <xf numFmtId="38" fontId="25" fillId="9" borderId="85" xfId="1" applyFont="1" applyFill="1" applyBorder="1" applyAlignment="1">
      <alignment horizontal="center" vertical="center"/>
    </xf>
    <xf numFmtId="38" fontId="25" fillId="9" borderId="40" xfId="1" applyFont="1" applyFill="1" applyBorder="1" applyAlignment="1">
      <alignment horizontal="center" vertical="center"/>
    </xf>
    <xf numFmtId="0" fontId="25" fillId="13" borderId="13" xfId="0" applyFont="1" applyFill="1" applyBorder="1" applyAlignment="1">
      <alignment horizontal="center" vertical="center"/>
    </xf>
    <xf numFmtId="0" fontId="25" fillId="13" borderId="28" xfId="0" applyFont="1" applyFill="1" applyBorder="1" applyAlignment="1">
      <alignment horizontal="center" vertical="center"/>
    </xf>
    <xf numFmtId="0" fontId="25" fillId="13" borderId="10" xfId="0" applyFont="1" applyFill="1" applyBorder="1" applyAlignment="1">
      <alignment horizontal="center" vertical="center"/>
    </xf>
    <xf numFmtId="0" fontId="25" fillId="13" borderId="85" xfId="0" applyFont="1" applyFill="1" applyBorder="1" applyAlignment="1">
      <alignment horizontal="center" vertical="center"/>
    </xf>
    <xf numFmtId="0" fontId="25" fillId="13" borderId="42" xfId="0" applyFont="1" applyFill="1" applyBorder="1" applyAlignment="1">
      <alignment horizontal="center" vertical="center"/>
    </xf>
    <xf numFmtId="0" fontId="25" fillId="13" borderId="44" xfId="0" applyFont="1" applyFill="1" applyBorder="1" applyAlignment="1">
      <alignment horizontal="center" vertical="center"/>
    </xf>
    <xf numFmtId="0" fontId="25" fillId="13" borderId="43" xfId="0" applyFont="1" applyFill="1" applyBorder="1" applyAlignment="1">
      <alignment horizontal="center" vertical="center"/>
    </xf>
    <xf numFmtId="0" fontId="25" fillId="13" borderId="49" xfId="0" applyFont="1" applyFill="1" applyBorder="1" applyAlignment="1">
      <alignment horizontal="center" vertical="center"/>
    </xf>
    <xf numFmtId="0" fontId="25" fillId="13" borderId="48" xfId="0" applyFont="1" applyFill="1" applyBorder="1" applyAlignment="1">
      <alignment horizontal="center" vertical="center"/>
    </xf>
    <xf numFmtId="0" fontId="25" fillId="13" borderId="40" xfId="0" applyFont="1" applyFill="1" applyBorder="1" applyAlignment="1">
      <alignment horizontal="center" vertical="center"/>
    </xf>
    <xf numFmtId="0" fontId="26" fillId="13" borderId="29" xfId="0" applyFont="1" applyFill="1" applyBorder="1" applyAlignment="1">
      <alignment horizontal="center" vertical="center" wrapText="1"/>
    </xf>
    <xf numFmtId="0" fontId="25" fillId="13" borderId="51" xfId="0" applyFont="1" applyFill="1" applyBorder="1" applyAlignment="1">
      <alignment horizontal="center" vertical="center"/>
    </xf>
    <xf numFmtId="0" fontId="25" fillId="13" borderId="0" xfId="0" applyFont="1" applyFill="1" applyAlignment="1">
      <alignment horizontal="center" vertical="center"/>
    </xf>
    <xf numFmtId="0" fontId="25" fillId="13" borderId="50" xfId="0" applyFont="1" applyFill="1" applyBorder="1" applyAlignment="1">
      <alignment horizontal="center" vertical="center"/>
    </xf>
    <xf numFmtId="0" fontId="25" fillId="13" borderId="67" xfId="0" applyFont="1" applyFill="1" applyBorder="1" applyAlignment="1">
      <alignment horizontal="center" vertical="center"/>
    </xf>
    <xf numFmtId="0" fontId="25" fillId="13" borderId="72" xfId="0" applyFont="1" applyFill="1" applyBorder="1" applyAlignment="1">
      <alignment horizontal="center" vertical="center"/>
    </xf>
    <xf numFmtId="0" fontId="25" fillId="13" borderId="1" xfId="0" applyFont="1" applyFill="1" applyBorder="1" applyAlignment="1">
      <alignment horizontal="center" vertical="center" wrapText="1"/>
    </xf>
    <xf numFmtId="0" fontId="25" fillId="13" borderId="45"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5" fillId="13" borderId="73" xfId="0" applyFont="1" applyFill="1" applyBorder="1" applyAlignment="1">
      <alignment horizontal="center" vertical="center" wrapText="1"/>
    </xf>
    <xf numFmtId="0" fontId="25" fillId="13" borderId="49" xfId="0" applyFont="1" applyFill="1" applyBorder="1" applyAlignment="1">
      <alignment horizontal="center" vertical="center" wrapText="1"/>
    </xf>
    <xf numFmtId="0" fontId="25" fillId="13" borderId="48" xfId="0" applyFont="1" applyFill="1" applyBorder="1" applyAlignment="1">
      <alignment horizontal="center" vertical="center" wrapText="1"/>
    </xf>
    <xf numFmtId="38" fontId="25" fillId="9" borderId="43" xfId="1" applyFont="1" applyFill="1" applyBorder="1" applyAlignment="1">
      <alignment horizontal="center" vertical="center"/>
    </xf>
    <xf numFmtId="0" fontId="25" fillId="13" borderId="16" xfId="0" applyFont="1" applyFill="1" applyBorder="1" applyAlignment="1">
      <alignment horizontal="center" vertical="center" wrapText="1"/>
    </xf>
    <xf numFmtId="0" fontId="25" fillId="13" borderId="85" xfId="0" applyFont="1" applyFill="1" applyBorder="1" applyAlignment="1">
      <alignment horizontal="center" vertical="center" wrapText="1"/>
    </xf>
    <xf numFmtId="0" fontId="25" fillId="13" borderId="33" xfId="0" applyFont="1" applyFill="1" applyBorder="1" applyAlignment="1">
      <alignment horizontal="center" vertical="center" wrapText="1"/>
    </xf>
    <xf numFmtId="0" fontId="25" fillId="13" borderId="35" xfId="0" applyFont="1" applyFill="1" applyBorder="1" applyAlignment="1">
      <alignment horizontal="center" vertical="center" wrapText="1"/>
    </xf>
    <xf numFmtId="0" fontId="50" fillId="13" borderId="29" xfId="0" applyFont="1" applyFill="1" applyBorder="1" applyAlignment="1">
      <alignment horizontal="center" vertical="center" wrapText="1"/>
    </xf>
    <xf numFmtId="0" fontId="50" fillId="13" borderId="30" xfId="0" applyFont="1" applyFill="1" applyBorder="1" applyAlignment="1">
      <alignment horizontal="center" vertical="center"/>
    </xf>
    <xf numFmtId="0" fontId="50" fillId="13" borderId="31" xfId="0" applyFont="1" applyFill="1" applyBorder="1" applyAlignment="1">
      <alignment horizontal="center" vertical="center"/>
    </xf>
    <xf numFmtId="0" fontId="50" fillId="13" borderId="51" xfId="0" applyFont="1" applyFill="1" applyBorder="1" applyAlignment="1">
      <alignment horizontal="center" vertical="center"/>
    </xf>
    <xf numFmtId="0" fontId="50" fillId="13" borderId="0" xfId="0" applyFont="1" applyFill="1" applyAlignment="1">
      <alignment horizontal="center" vertical="center"/>
    </xf>
    <xf numFmtId="0" fontId="50" fillId="13" borderId="50" xfId="0" applyFont="1" applyFill="1" applyBorder="1" applyAlignment="1">
      <alignment horizontal="center" vertical="center"/>
    </xf>
    <xf numFmtId="0" fontId="50" fillId="13" borderId="37" xfId="0" applyFont="1" applyFill="1" applyBorder="1" applyAlignment="1">
      <alignment horizontal="center" vertical="center"/>
    </xf>
    <xf numFmtId="0" fontId="50" fillId="13" borderId="38" xfId="0" applyFont="1" applyFill="1" applyBorder="1" applyAlignment="1">
      <alignment horizontal="center" vertical="center"/>
    </xf>
    <xf numFmtId="0" fontId="50" fillId="13" borderId="39" xfId="0" applyFont="1" applyFill="1" applyBorder="1" applyAlignment="1">
      <alignment horizontal="center" vertical="center"/>
    </xf>
    <xf numFmtId="0" fontId="34" fillId="14" borderId="0" xfId="0" applyFont="1" applyFill="1" applyAlignment="1">
      <alignment horizontal="center" vertical="center"/>
    </xf>
    <xf numFmtId="0" fontId="25" fillId="13" borderId="63" xfId="0" applyFont="1" applyFill="1" applyBorder="1" applyAlignment="1">
      <alignment horizontal="center" vertical="center"/>
    </xf>
    <xf numFmtId="38" fontId="25" fillId="9" borderId="67" xfId="1" applyFont="1" applyFill="1" applyBorder="1" applyAlignment="1">
      <alignment horizontal="center" vertical="center"/>
    </xf>
    <xf numFmtId="38" fontId="25" fillId="9" borderId="44" xfId="1" applyFont="1" applyFill="1" applyBorder="1" applyAlignment="1">
      <alignment horizontal="center" vertical="center"/>
    </xf>
    <xf numFmtId="38" fontId="25" fillId="9" borderId="89" xfId="1" applyFont="1" applyFill="1" applyBorder="1" applyAlignment="1">
      <alignment horizontal="center" vertical="center"/>
    </xf>
    <xf numFmtId="38" fontId="25" fillId="9" borderId="49" xfId="1" applyFont="1" applyFill="1" applyBorder="1" applyAlignment="1">
      <alignment horizontal="center" vertical="center"/>
    </xf>
    <xf numFmtId="0" fontId="25" fillId="13" borderId="2" xfId="0" applyFont="1" applyFill="1" applyBorder="1" applyAlignment="1">
      <alignment horizontal="center" vertical="center" wrapText="1"/>
    </xf>
    <xf numFmtId="0" fontId="25" fillId="13" borderId="46" xfId="0" applyFont="1" applyFill="1" applyBorder="1" applyAlignment="1">
      <alignment horizontal="center" vertical="center" wrapText="1"/>
    </xf>
    <xf numFmtId="0" fontId="58" fillId="12" borderId="0" xfId="0" applyFont="1" applyFill="1" applyAlignment="1">
      <alignment horizontal="left" vertical="center"/>
    </xf>
    <xf numFmtId="0" fontId="56" fillId="13" borderId="29" xfId="0" applyFont="1" applyFill="1" applyBorder="1" applyAlignment="1">
      <alignment horizontal="center" vertical="center"/>
    </xf>
    <xf numFmtId="0" fontId="56" fillId="13" borderId="30" xfId="0" applyFont="1" applyFill="1" applyBorder="1" applyAlignment="1">
      <alignment horizontal="center" vertical="center"/>
    </xf>
    <xf numFmtId="0" fontId="56" fillId="13" borderId="31" xfId="0" applyFont="1" applyFill="1" applyBorder="1" applyAlignment="1">
      <alignment horizontal="center" vertical="center"/>
    </xf>
    <xf numFmtId="0" fontId="56" fillId="13" borderId="37" xfId="0" applyFont="1" applyFill="1" applyBorder="1" applyAlignment="1">
      <alignment horizontal="center" vertical="center"/>
    </xf>
    <xf numFmtId="0" fontId="56" fillId="13" borderId="38" xfId="0" applyFont="1" applyFill="1" applyBorder="1" applyAlignment="1">
      <alignment horizontal="center" vertical="center"/>
    </xf>
    <xf numFmtId="0" fontId="56" fillId="13" borderId="39" xfId="0" applyFont="1" applyFill="1" applyBorder="1" applyAlignment="1">
      <alignment horizontal="center" vertical="center"/>
    </xf>
    <xf numFmtId="0" fontId="25" fillId="13" borderId="8"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25" fillId="13" borderId="23"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38" xfId="0" applyFont="1" applyFill="1" applyBorder="1" applyAlignment="1">
      <alignment horizontal="center" vertical="center" wrapText="1"/>
    </xf>
    <xf numFmtId="0" fontId="25" fillId="13" borderId="39" xfId="0" applyFont="1" applyFill="1" applyBorder="1" applyAlignment="1">
      <alignment horizontal="center" vertical="center" wrapText="1"/>
    </xf>
    <xf numFmtId="0" fontId="25" fillId="13" borderId="32" xfId="0" applyFont="1" applyFill="1" applyBorder="1" applyAlignment="1">
      <alignment horizontal="center" vertical="center"/>
    </xf>
    <xf numFmtId="0" fontId="25" fillId="13" borderId="33" xfId="0" applyFont="1" applyFill="1" applyBorder="1" applyAlignment="1">
      <alignment horizontal="center" vertical="center"/>
    </xf>
    <xf numFmtId="179" fontId="25" fillId="9" borderId="88" xfId="0" applyNumberFormat="1" applyFont="1" applyFill="1" applyBorder="1" applyAlignment="1" applyProtection="1">
      <alignment horizontal="center" vertical="center"/>
      <protection locked="0"/>
    </xf>
    <xf numFmtId="179" fontId="25" fillId="9" borderId="87" xfId="0" applyNumberFormat="1" applyFont="1" applyFill="1" applyBorder="1" applyAlignment="1" applyProtection="1">
      <alignment horizontal="center" vertical="center"/>
      <protection locked="0"/>
    </xf>
    <xf numFmtId="179" fontId="25" fillId="9" borderId="169" xfId="0" applyNumberFormat="1" applyFont="1" applyFill="1" applyBorder="1" applyAlignment="1" applyProtection="1">
      <alignment horizontal="center" vertical="center"/>
      <protection locked="0"/>
    </xf>
    <xf numFmtId="179" fontId="25" fillId="9" borderId="17" xfId="0" applyNumberFormat="1" applyFont="1" applyFill="1" applyBorder="1" applyAlignment="1" applyProtection="1">
      <alignment horizontal="center" vertical="center"/>
      <protection locked="0"/>
    </xf>
    <xf numFmtId="179" fontId="25" fillId="9" borderId="32" xfId="0" applyNumberFormat="1" applyFont="1" applyFill="1" applyBorder="1" applyAlignment="1" applyProtection="1">
      <alignment horizontal="center" vertical="center"/>
      <protection locked="0"/>
    </xf>
    <xf numFmtId="179" fontId="25" fillId="9" borderId="33" xfId="0" applyNumberFormat="1" applyFont="1" applyFill="1" applyBorder="1" applyAlignment="1" applyProtection="1">
      <alignment horizontal="center" vertical="center"/>
      <protection locked="0"/>
    </xf>
    <xf numFmtId="179" fontId="25" fillId="9" borderId="62" xfId="0" applyNumberFormat="1" applyFont="1" applyFill="1" applyBorder="1" applyAlignment="1" applyProtection="1">
      <alignment horizontal="center" vertical="center"/>
      <protection locked="0"/>
    </xf>
    <xf numFmtId="179" fontId="25" fillId="9" borderId="14" xfId="0" applyNumberFormat="1" applyFont="1" applyFill="1" applyBorder="1" applyAlignment="1" applyProtection="1">
      <alignment horizontal="center" vertical="center"/>
      <protection locked="0"/>
    </xf>
    <xf numFmtId="179" fontId="25" fillId="9" borderId="34" xfId="0" applyNumberFormat="1" applyFont="1" applyFill="1" applyBorder="1" applyAlignment="1" applyProtection="1">
      <alignment horizontal="center" vertical="center"/>
      <protection locked="0"/>
    </xf>
    <xf numFmtId="0" fontId="56" fillId="13" borderId="70" xfId="0" applyFont="1" applyFill="1" applyBorder="1" applyAlignment="1" applyProtection="1">
      <alignment horizontal="center" vertical="center" wrapText="1"/>
      <protection locked="0"/>
    </xf>
    <xf numFmtId="0" fontId="56" fillId="13" borderId="6" xfId="0" applyFont="1" applyFill="1" applyBorder="1" applyAlignment="1" applyProtection="1">
      <alignment horizontal="center" vertical="center" wrapText="1"/>
      <protection locked="0"/>
    </xf>
    <xf numFmtId="0" fontId="56" fillId="13" borderId="7" xfId="0" applyFont="1" applyFill="1" applyBorder="1" applyAlignment="1" applyProtection="1">
      <alignment horizontal="center" vertical="center" wrapText="1"/>
      <protection locked="0"/>
    </xf>
    <xf numFmtId="0" fontId="25" fillId="0" borderId="74" xfId="0" applyFont="1" applyBorder="1" applyAlignment="1" applyProtection="1">
      <alignment horizontal="center" vertical="center"/>
      <protection locked="0"/>
    </xf>
    <xf numFmtId="0" fontId="25" fillId="0" borderId="73"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5" fillId="13" borderId="29" xfId="0" applyFont="1" applyFill="1" applyBorder="1" applyAlignment="1" applyProtection="1">
      <alignment horizontal="center" vertical="center"/>
      <protection locked="0"/>
    </xf>
    <xf numFmtId="0" fontId="25" fillId="13" borderId="37" xfId="0" applyFont="1" applyFill="1" applyBorder="1" applyAlignment="1" applyProtection="1">
      <alignment horizontal="center" vertical="center"/>
      <protection locked="0"/>
    </xf>
    <xf numFmtId="0" fontId="25" fillId="13" borderId="38" xfId="0" applyFont="1" applyFill="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13" borderId="39" xfId="0" applyFont="1" applyFill="1" applyBorder="1" applyAlignment="1" applyProtection="1">
      <alignment horizontal="center" vertical="center"/>
      <protection locked="0"/>
    </xf>
    <xf numFmtId="38" fontId="57" fillId="9" borderId="45" xfId="1" applyFont="1" applyFill="1" applyBorder="1" applyAlignment="1" applyProtection="1">
      <alignment horizontal="center" vertical="center"/>
      <protection locked="0"/>
    </xf>
    <xf numFmtId="38" fontId="57" fillId="9" borderId="48" xfId="1" applyFont="1" applyFill="1" applyBorder="1" applyAlignment="1" applyProtection="1">
      <alignment horizontal="center" vertical="center"/>
      <protection locked="0"/>
    </xf>
    <xf numFmtId="38" fontId="57" fillId="9" borderId="46" xfId="1" applyFont="1" applyFill="1" applyBorder="1" applyAlignment="1" applyProtection="1">
      <alignment horizontal="center" vertical="center"/>
      <protection locked="0"/>
    </xf>
    <xf numFmtId="38" fontId="57" fillId="9" borderId="1" xfId="1" applyFont="1" applyFill="1" applyBorder="1" applyAlignment="1" applyProtection="1">
      <alignment horizontal="center" vertical="center"/>
      <protection locked="0"/>
    </xf>
    <xf numFmtId="38" fontId="57" fillId="9" borderId="73" xfId="1" applyFont="1" applyFill="1" applyBorder="1" applyAlignment="1" applyProtection="1">
      <alignment horizontal="center" vertical="center"/>
      <protection locked="0"/>
    </xf>
    <xf numFmtId="0" fontId="56" fillId="13" borderId="5" xfId="0" applyFont="1" applyFill="1" applyBorder="1" applyAlignment="1" applyProtection="1">
      <alignment horizontal="center" vertical="center" wrapText="1"/>
      <protection locked="0"/>
    </xf>
    <xf numFmtId="0" fontId="56" fillId="13" borderId="6" xfId="0" applyFont="1" applyFill="1" applyBorder="1" applyAlignment="1" applyProtection="1">
      <alignment horizontal="center" vertical="center"/>
      <protection locked="0"/>
    </xf>
    <xf numFmtId="0" fontId="56" fillId="13" borderId="69" xfId="0" applyFont="1" applyFill="1" applyBorder="1" applyAlignment="1" applyProtection="1">
      <alignment horizontal="center" vertical="center"/>
      <protection locked="0"/>
    </xf>
    <xf numFmtId="0" fontId="56" fillId="13" borderId="5" xfId="0" applyFont="1" applyFill="1" applyBorder="1" applyAlignment="1" applyProtection="1">
      <alignment horizontal="center" vertical="center"/>
      <protection locked="0"/>
    </xf>
    <xf numFmtId="38" fontId="56" fillId="9" borderId="47" xfId="1" applyFont="1" applyFill="1" applyBorder="1" applyAlignment="1" applyProtection="1">
      <alignment horizontal="center" vertical="center"/>
      <protection locked="0"/>
    </xf>
    <xf numFmtId="38" fontId="56" fillId="9" borderId="45" xfId="1" applyFont="1" applyFill="1" applyBorder="1" applyAlignment="1" applyProtection="1">
      <alignment horizontal="center" vertical="center"/>
      <protection locked="0"/>
    </xf>
    <xf numFmtId="49" fontId="25" fillId="13" borderId="74" xfId="0" applyNumberFormat="1" applyFont="1" applyFill="1" applyBorder="1" applyAlignment="1" applyProtection="1">
      <alignment horizontal="center" vertical="center"/>
      <protection locked="0"/>
    </xf>
    <xf numFmtId="49" fontId="25" fillId="13" borderId="1" xfId="0" applyNumberFormat="1" applyFont="1" applyFill="1" applyBorder="1" applyAlignment="1" applyProtection="1">
      <alignment horizontal="center" vertical="center"/>
      <protection locked="0"/>
    </xf>
    <xf numFmtId="49" fontId="25" fillId="13" borderId="47" xfId="0" applyNumberFormat="1" applyFont="1" applyFill="1" applyBorder="1" applyAlignment="1" applyProtection="1">
      <alignment horizontal="center" vertical="center"/>
      <protection locked="0"/>
    </xf>
    <xf numFmtId="49" fontId="25" fillId="13" borderId="45" xfId="0" applyNumberFormat="1" applyFont="1" applyFill="1" applyBorder="1" applyAlignment="1" applyProtection="1">
      <alignment horizontal="center" vertical="center"/>
      <protection locked="0"/>
    </xf>
    <xf numFmtId="49" fontId="25" fillId="13" borderId="1" xfId="0" applyNumberFormat="1" applyFont="1" applyFill="1" applyBorder="1" applyAlignment="1" applyProtection="1">
      <alignment horizontal="center" vertical="center" wrapText="1"/>
      <protection locked="0"/>
    </xf>
    <xf numFmtId="49" fontId="25" fillId="13" borderId="73" xfId="0" applyNumberFormat="1" applyFont="1" applyFill="1" applyBorder="1" applyAlignment="1" applyProtection="1">
      <alignment horizontal="center" vertical="center" wrapText="1"/>
      <protection locked="0"/>
    </xf>
    <xf numFmtId="49" fontId="25" fillId="13" borderId="45" xfId="0" applyNumberFormat="1" applyFont="1" applyFill="1" applyBorder="1" applyAlignment="1" applyProtection="1">
      <alignment horizontal="center" vertical="center" wrapText="1"/>
      <protection locked="0"/>
    </xf>
    <xf numFmtId="49" fontId="25" fillId="13" borderId="48" xfId="0" applyNumberFormat="1" applyFont="1" applyFill="1" applyBorder="1" applyAlignment="1" applyProtection="1">
      <alignment horizontal="center" vertical="center" wrapText="1"/>
      <protection locked="0"/>
    </xf>
    <xf numFmtId="0" fontId="46" fillId="14" borderId="0" xfId="0" applyFont="1" applyFill="1" applyAlignment="1" applyProtection="1">
      <alignment horizontal="center" vertical="center"/>
      <protection locked="0"/>
    </xf>
    <xf numFmtId="38" fontId="57" fillId="9" borderId="40" xfId="1" applyFont="1" applyFill="1" applyBorder="1" applyAlignment="1" applyProtection="1">
      <alignment horizontal="center" vertical="center"/>
      <protection locked="0"/>
    </xf>
    <xf numFmtId="38" fontId="57" fillId="9" borderId="41" xfId="1" applyFont="1" applyFill="1" applyBorder="1" applyAlignment="1" applyProtection="1">
      <alignment horizontal="center" vertical="center"/>
      <protection locked="0"/>
    </xf>
    <xf numFmtId="0" fontId="25" fillId="13" borderId="5" xfId="0" applyFont="1" applyFill="1" applyBorder="1" applyAlignment="1" applyProtection="1">
      <alignment horizontal="center" vertical="center"/>
      <protection locked="0"/>
    </xf>
    <xf numFmtId="0" fontId="25" fillId="13" borderId="6" xfId="0" applyFont="1" applyFill="1" applyBorder="1" applyAlignment="1" applyProtection="1">
      <alignment horizontal="center" vertical="center"/>
      <protection locked="0"/>
    </xf>
    <xf numFmtId="0" fontId="25" fillId="13" borderId="7" xfId="0" applyFont="1" applyFill="1" applyBorder="1" applyAlignment="1" applyProtection="1">
      <alignment horizontal="center" vertical="center"/>
      <protection locked="0"/>
    </xf>
    <xf numFmtId="38" fontId="56" fillId="9" borderId="44" xfId="1" applyFont="1" applyFill="1" applyBorder="1" applyAlignment="1" applyProtection="1">
      <alignment horizontal="center" vertical="center"/>
      <protection locked="0"/>
    </xf>
    <xf numFmtId="38" fontId="56" fillId="9" borderId="13" xfId="1" applyFont="1" applyFill="1" applyBorder="1" applyAlignment="1" applyProtection="1">
      <alignment horizontal="center" vertical="center"/>
      <protection locked="0"/>
    </xf>
    <xf numFmtId="38" fontId="57" fillId="9" borderId="43" xfId="1" applyFont="1" applyFill="1" applyBorder="1" applyAlignment="1" applyProtection="1">
      <alignment horizontal="center" vertical="center"/>
      <protection locked="0"/>
    </xf>
    <xf numFmtId="0" fontId="56" fillId="13" borderId="30" xfId="0" applyFont="1" applyFill="1" applyBorder="1" applyAlignment="1" applyProtection="1">
      <alignment horizontal="center" vertical="center" wrapText="1"/>
      <protection locked="0"/>
    </xf>
    <xf numFmtId="0" fontId="56" fillId="13" borderId="30" xfId="0" applyFont="1" applyFill="1" applyBorder="1" applyAlignment="1" applyProtection="1">
      <alignment horizontal="center" vertical="center"/>
      <protection locked="0"/>
    </xf>
    <xf numFmtId="0" fontId="56" fillId="13" borderId="68" xfId="0" applyFont="1" applyFill="1" applyBorder="1" applyAlignment="1" applyProtection="1">
      <alignment horizontal="center" vertical="center"/>
      <protection locked="0"/>
    </xf>
    <xf numFmtId="0" fontId="56" fillId="13" borderId="38" xfId="0" applyFont="1" applyFill="1" applyBorder="1" applyAlignment="1" applyProtection="1">
      <alignment horizontal="center" vertical="center"/>
      <protection locked="0"/>
    </xf>
    <xf numFmtId="0" fontId="56" fillId="13" borderId="36" xfId="0" applyFont="1" applyFill="1" applyBorder="1" applyAlignment="1" applyProtection="1">
      <alignment horizontal="center" vertical="center"/>
      <protection locked="0"/>
    </xf>
    <xf numFmtId="0" fontId="56" fillId="13" borderId="62" xfId="0" applyFont="1" applyFill="1" applyBorder="1" applyAlignment="1" applyProtection="1">
      <alignment horizontal="center" vertical="center" wrapText="1"/>
      <protection locked="0"/>
    </xf>
    <xf numFmtId="0" fontId="56" fillId="13" borderId="68" xfId="0" applyFont="1" applyFill="1" applyBorder="1" applyAlignment="1" applyProtection="1">
      <alignment horizontal="center" vertical="center" wrapText="1"/>
      <protection locked="0"/>
    </xf>
    <xf numFmtId="0" fontId="56" fillId="13" borderId="34" xfId="0" applyFont="1" applyFill="1" applyBorder="1" applyAlignment="1" applyProtection="1">
      <alignment horizontal="center" vertical="center" wrapText="1"/>
      <protection locked="0"/>
    </xf>
    <xf numFmtId="0" fontId="56" fillId="13" borderId="38" xfId="0" applyFont="1" applyFill="1" applyBorder="1" applyAlignment="1" applyProtection="1">
      <alignment horizontal="center" vertical="center" wrapText="1"/>
      <protection locked="0"/>
    </xf>
    <xf numFmtId="0" fontId="56" fillId="13" borderId="36" xfId="0" applyFont="1" applyFill="1" applyBorder="1" applyAlignment="1" applyProtection="1">
      <alignment horizontal="center" vertical="center" wrapText="1"/>
      <protection locked="0"/>
    </xf>
    <xf numFmtId="38" fontId="57" fillId="9" borderId="18" xfId="1" applyFont="1" applyFill="1" applyBorder="1" applyAlignment="1" applyProtection="1">
      <alignment horizontal="center" vertical="center"/>
      <protection locked="0"/>
    </xf>
    <xf numFmtId="38" fontId="57" fillId="9" borderId="28" xfId="1" applyFont="1" applyFill="1" applyBorder="1" applyAlignment="1" applyProtection="1">
      <alignment horizontal="center" vertical="center"/>
      <protection locked="0"/>
    </xf>
    <xf numFmtId="49" fontId="25" fillId="0" borderId="0" xfId="0" applyNumberFormat="1" applyFont="1" applyAlignment="1" applyProtection="1">
      <alignment horizontal="right"/>
      <protection locked="0"/>
    </xf>
    <xf numFmtId="38" fontId="57" fillId="9" borderId="2" xfId="1" applyFont="1" applyFill="1" applyBorder="1" applyAlignment="1" applyProtection="1">
      <alignment horizontal="center" vertical="center"/>
      <protection locked="0"/>
    </xf>
    <xf numFmtId="0" fontId="56" fillId="9" borderId="47" xfId="0" applyFont="1" applyFill="1" applyBorder="1" applyAlignment="1" applyProtection="1">
      <alignment horizontal="center" vertical="center"/>
      <protection locked="0"/>
    </xf>
    <xf numFmtId="0" fontId="56" fillId="9" borderId="45" xfId="0" applyFont="1" applyFill="1" applyBorder="1" applyAlignment="1" applyProtection="1">
      <alignment horizontal="center" vertical="center"/>
      <protection locked="0"/>
    </xf>
    <xf numFmtId="38" fontId="56" fillId="9" borderId="41" xfId="1" applyFont="1" applyFill="1" applyBorder="1" applyAlignment="1" applyProtection="1">
      <alignment horizontal="center" vertical="center"/>
      <protection locked="0"/>
    </xf>
    <xf numFmtId="38" fontId="56" fillId="9" borderId="72" xfId="1" applyFont="1" applyFill="1" applyBorder="1" applyAlignment="1" applyProtection="1">
      <alignment horizontal="center" vertical="center"/>
      <protection locked="0"/>
    </xf>
    <xf numFmtId="38" fontId="56" fillId="9" borderId="2" xfId="1" applyFont="1" applyFill="1" applyBorder="1" applyAlignment="1" applyProtection="1">
      <alignment horizontal="center" vertical="center"/>
      <protection locked="0"/>
    </xf>
    <xf numFmtId="38" fontId="56" fillId="9" borderId="49" xfId="1" applyFont="1" applyFill="1" applyBorder="1" applyAlignment="1" applyProtection="1">
      <alignment horizontal="center" vertical="center"/>
      <protection locked="0"/>
    </xf>
    <xf numFmtId="38" fontId="56" fillId="9" borderId="46" xfId="1" applyFont="1" applyFill="1" applyBorder="1" applyAlignment="1" applyProtection="1">
      <alignment horizontal="center" vertical="center"/>
      <protection locked="0"/>
    </xf>
    <xf numFmtId="38" fontId="56" fillId="9" borderId="83" xfId="1" applyFont="1" applyFill="1" applyBorder="1" applyAlignment="1" applyProtection="1">
      <alignment horizontal="center" vertical="center"/>
      <protection locked="0"/>
    </xf>
    <xf numFmtId="38" fontId="56" fillId="9" borderId="8" xfId="1" applyFont="1" applyFill="1" applyBorder="1" applyAlignment="1" applyProtection="1">
      <alignment horizontal="center" vertical="center"/>
      <protection locked="0"/>
    </xf>
    <xf numFmtId="38" fontId="56" fillId="9" borderId="9" xfId="1" applyFont="1" applyFill="1" applyBorder="1" applyAlignment="1" applyProtection="1">
      <alignment horizontal="center" vertical="center"/>
      <protection locked="0"/>
    </xf>
    <xf numFmtId="38" fontId="56" fillId="9" borderId="10" xfId="1" applyFont="1" applyFill="1" applyBorder="1" applyAlignment="1" applyProtection="1">
      <alignment horizontal="center" vertical="center"/>
      <protection locked="0"/>
    </xf>
    <xf numFmtId="179" fontId="25" fillId="9" borderId="30" xfId="0" applyNumberFormat="1" applyFont="1" applyFill="1" applyBorder="1" applyAlignment="1" applyProtection="1">
      <alignment horizontal="center" vertical="center"/>
      <protection locked="0"/>
    </xf>
    <xf numFmtId="179" fontId="25" fillId="9" borderId="31" xfId="0" applyNumberFormat="1" applyFont="1" applyFill="1" applyBorder="1" applyAlignment="1" applyProtection="1">
      <alignment horizontal="center" vertical="center"/>
      <protection locked="0"/>
    </xf>
    <xf numFmtId="179" fontId="25" fillId="9" borderId="0" xfId="0" applyNumberFormat="1" applyFont="1" applyFill="1" applyAlignment="1" applyProtection="1">
      <alignment horizontal="center" vertical="center"/>
      <protection locked="0"/>
    </xf>
    <xf numFmtId="179" fontId="25" fillId="9" borderId="50" xfId="0" applyNumberFormat="1" applyFont="1" applyFill="1" applyBorder="1" applyAlignment="1" applyProtection="1">
      <alignment horizontal="center" vertical="center"/>
      <protection locked="0"/>
    </xf>
    <xf numFmtId="179" fontId="25" fillId="9" borderId="38" xfId="0" applyNumberFormat="1" applyFont="1" applyFill="1" applyBorder="1" applyAlignment="1" applyProtection="1">
      <alignment horizontal="center" vertical="center"/>
      <protection locked="0"/>
    </xf>
    <xf numFmtId="179" fontId="25" fillId="9" borderId="39" xfId="0" applyNumberFormat="1" applyFont="1" applyFill="1" applyBorder="1" applyAlignment="1" applyProtection="1">
      <alignment horizontal="center" vertical="center"/>
      <protection locked="0"/>
    </xf>
    <xf numFmtId="179" fontId="25" fillId="9" borderId="29" xfId="0" applyNumberFormat="1" applyFont="1" applyFill="1" applyBorder="1" applyAlignment="1" applyProtection="1">
      <alignment horizontal="center" vertical="center"/>
      <protection locked="0"/>
    </xf>
    <xf numFmtId="179" fontId="25" fillId="9" borderId="68" xfId="0" applyNumberFormat="1" applyFont="1" applyFill="1" applyBorder="1" applyAlignment="1" applyProtection="1">
      <alignment horizontal="center" vertical="center"/>
      <protection locked="0"/>
    </xf>
    <xf numFmtId="179" fontId="25" fillId="9" borderId="51" xfId="0" applyNumberFormat="1" applyFont="1" applyFill="1" applyBorder="1" applyAlignment="1" applyProtection="1">
      <alignment horizontal="center" vertical="center"/>
      <protection locked="0"/>
    </xf>
    <xf numFmtId="179" fontId="25" fillId="9" borderId="15" xfId="0" applyNumberFormat="1" applyFont="1" applyFill="1" applyBorder="1" applyAlignment="1" applyProtection="1">
      <alignment horizontal="center" vertical="center"/>
      <protection locked="0"/>
    </xf>
    <xf numFmtId="179" fontId="25" fillId="9" borderId="37" xfId="0" applyNumberFormat="1" applyFont="1" applyFill="1" applyBorder="1" applyAlignment="1" applyProtection="1">
      <alignment horizontal="center" vertical="center"/>
      <protection locked="0"/>
    </xf>
    <xf numFmtId="179" fontId="25" fillId="9" borderId="36" xfId="0" applyNumberFormat="1" applyFont="1" applyFill="1" applyBorder="1" applyAlignment="1" applyProtection="1">
      <alignment horizontal="center" vertical="center"/>
      <protection locked="0"/>
    </xf>
    <xf numFmtId="49" fontId="25" fillId="0" borderId="38" xfId="0" applyNumberFormat="1" applyFont="1" applyBorder="1" applyAlignment="1" applyProtection="1">
      <alignment horizontal="right"/>
      <protection locked="0"/>
    </xf>
    <xf numFmtId="49" fontId="25" fillId="13" borderId="4" xfId="0" applyNumberFormat="1" applyFont="1" applyFill="1" applyBorder="1" applyAlignment="1" applyProtection="1">
      <alignment horizontal="center" vertical="center"/>
      <protection locked="0"/>
    </xf>
    <xf numFmtId="49" fontId="25" fillId="13" borderId="49" xfId="0" applyNumberFormat="1" applyFont="1" applyFill="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49" fontId="87" fillId="16" borderId="0" xfId="0" applyNumberFormat="1" applyFont="1" applyFill="1" applyAlignment="1" applyProtection="1">
      <alignment horizontal="left" vertical="center"/>
      <protection locked="0"/>
    </xf>
    <xf numFmtId="49" fontId="43" fillId="16" borderId="0" xfId="0" applyNumberFormat="1" applyFont="1" applyFill="1" applyAlignment="1" applyProtection="1">
      <alignment horizontal="left" vertical="center"/>
      <protection locked="0"/>
    </xf>
    <xf numFmtId="49" fontId="25" fillId="13" borderId="67" xfId="0" applyNumberFormat="1" applyFont="1" applyFill="1" applyBorder="1" applyAlignment="1" applyProtection="1">
      <alignment horizontal="center" vertical="center"/>
      <protection locked="0"/>
    </xf>
    <xf numFmtId="49" fontId="25" fillId="13" borderId="72" xfId="0" applyNumberFormat="1" applyFont="1" applyFill="1" applyBorder="1" applyAlignment="1" applyProtection="1">
      <alignment horizontal="center" vertical="center"/>
      <protection locked="0"/>
    </xf>
    <xf numFmtId="49" fontId="25" fillId="13" borderId="63" xfId="0" applyNumberFormat="1" applyFont="1" applyFill="1" applyBorder="1" applyAlignment="1" applyProtection="1">
      <alignment horizontal="center" vertical="center"/>
      <protection locked="0"/>
    </xf>
    <xf numFmtId="49" fontId="25" fillId="13" borderId="8" xfId="0" applyNumberFormat="1" applyFont="1" applyFill="1" applyBorder="1" applyAlignment="1" applyProtection="1">
      <alignment horizontal="center" vertical="center" wrapText="1"/>
      <protection locked="0"/>
    </xf>
    <xf numFmtId="49" fontId="25" fillId="13" borderId="9" xfId="0" applyNumberFormat="1" applyFont="1" applyFill="1" applyBorder="1" applyAlignment="1" applyProtection="1">
      <alignment horizontal="center" vertical="center" wrapText="1"/>
      <protection locked="0"/>
    </xf>
    <xf numFmtId="49" fontId="25" fillId="13" borderId="23" xfId="0" applyNumberFormat="1" applyFont="1" applyFill="1" applyBorder="1" applyAlignment="1" applyProtection="1">
      <alignment horizontal="center" vertical="center" wrapText="1"/>
      <protection locked="0"/>
    </xf>
    <xf numFmtId="49" fontId="25" fillId="13" borderId="34" xfId="0" applyNumberFormat="1" applyFont="1" applyFill="1" applyBorder="1" applyAlignment="1" applyProtection="1">
      <alignment horizontal="center" vertical="center" wrapText="1"/>
      <protection locked="0"/>
    </xf>
    <xf numFmtId="49" fontId="25" fillId="13" borderId="38" xfId="0" applyNumberFormat="1" applyFont="1" applyFill="1" applyBorder="1" applyAlignment="1" applyProtection="1">
      <alignment horizontal="center" vertical="center" wrapText="1"/>
      <protection locked="0"/>
    </xf>
    <xf numFmtId="49" fontId="25" fillId="13" borderId="39" xfId="0" applyNumberFormat="1" applyFont="1" applyFill="1" applyBorder="1" applyAlignment="1" applyProtection="1">
      <alignment horizontal="center" vertical="center" wrapText="1"/>
      <protection locked="0"/>
    </xf>
    <xf numFmtId="49" fontId="25" fillId="13" borderId="22" xfId="0" applyNumberFormat="1" applyFont="1" applyFill="1" applyBorder="1" applyAlignment="1" applyProtection="1">
      <alignment horizontal="center" vertical="center"/>
      <protection locked="0"/>
    </xf>
    <xf numFmtId="49" fontId="25" fillId="13" borderId="9" xfId="0" applyNumberFormat="1" applyFont="1" applyFill="1" applyBorder="1" applyAlignment="1" applyProtection="1">
      <alignment horizontal="center" vertical="center"/>
      <protection locked="0"/>
    </xf>
    <xf numFmtId="49" fontId="25" fillId="13" borderId="10" xfId="0" applyNumberFormat="1" applyFont="1" applyFill="1" applyBorder="1" applyAlignment="1" applyProtection="1">
      <alignment horizontal="center" vertical="center"/>
      <protection locked="0"/>
    </xf>
    <xf numFmtId="49" fontId="25" fillId="13" borderId="37" xfId="0" applyNumberFormat="1" applyFont="1" applyFill="1" applyBorder="1" applyAlignment="1" applyProtection="1">
      <alignment horizontal="center" vertical="center"/>
      <protection locked="0"/>
    </xf>
    <xf numFmtId="49" fontId="25" fillId="13" borderId="38" xfId="0" applyNumberFormat="1" applyFont="1" applyFill="1" applyBorder="1" applyAlignment="1" applyProtection="1">
      <alignment horizontal="center" vertical="center"/>
      <protection locked="0"/>
    </xf>
    <xf numFmtId="49" fontId="25" fillId="13" borderId="36" xfId="0" applyNumberFormat="1" applyFont="1" applyFill="1" applyBorder="1" applyAlignment="1" applyProtection="1">
      <alignment horizontal="center" vertical="center"/>
      <protection locked="0"/>
    </xf>
    <xf numFmtId="49" fontId="25" fillId="13" borderId="42" xfId="0" applyNumberFormat="1" applyFont="1" applyFill="1" applyBorder="1" applyAlignment="1" applyProtection="1">
      <alignment horizontal="center" vertical="center"/>
      <protection locked="0"/>
    </xf>
    <xf numFmtId="49" fontId="25" fillId="13" borderId="40" xfId="0" applyNumberFormat="1" applyFont="1" applyFill="1" applyBorder="1" applyAlignment="1" applyProtection="1">
      <alignment horizontal="center" vertical="center"/>
      <protection locked="0"/>
    </xf>
    <xf numFmtId="49" fontId="25" fillId="13" borderId="43" xfId="0" applyNumberFormat="1" applyFont="1" applyFill="1" applyBorder="1" applyAlignment="1" applyProtection="1">
      <alignment horizontal="center" vertical="center"/>
      <protection locked="0"/>
    </xf>
    <xf numFmtId="38" fontId="57" fillId="9" borderId="11" xfId="1" applyFont="1" applyFill="1" applyBorder="1" applyAlignment="1" applyProtection="1">
      <alignment horizontal="center" vertical="center"/>
      <protection locked="0"/>
    </xf>
    <xf numFmtId="0" fontId="2" fillId="13" borderId="29" xfId="0" applyFont="1" applyFill="1" applyBorder="1" applyAlignment="1" applyProtection="1">
      <alignment horizontal="center" vertical="center" wrapText="1"/>
      <protection locked="0"/>
    </xf>
    <xf numFmtId="0" fontId="2" fillId="13" borderId="30" xfId="0" applyFont="1" applyFill="1" applyBorder="1" applyAlignment="1" applyProtection="1">
      <alignment horizontal="center" vertical="center" wrapText="1"/>
      <protection locked="0"/>
    </xf>
    <xf numFmtId="0" fontId="2" fillId="13" borderId="31" xfId="0" applyFont="1" applyFill="1" applyBorder="1" applyAlignment="1" applyProtection="1">
      <alignment horizontal="center" vertical="center" wrapText="1"/>
      <protection locked="0"/>
    </xf>
    <xf numFmtId="0" fontId="2" fillId="13" borderId="24" xfId="0" applyFont="1" applyFill="1" applyBorder="1" applyAlignment="1" applyProtection="1">
      <alignment horizontal="center" vertical="center" wrapText="1"/>
      <protection locked="0"/>
    </xf>
    <xf numFmtId="0" fontId="2" fillId="13" borderId="12" xfId="0" applyFont="1" applyFill="1" applyBorder="1" applyAlignment="1" applyProtection="1">
      <alignment horizontal="center" vertical="center" wrapText="1"/>
      <protection locked="0"/>
    </xf>
    <xf numFmtId="0" fontId="2" fillId="13" borderId="25" xfId="0" applyFont="1" applyFill="1" applyBorder="1" applyAlignment="1" applyProtection="1">
      <alignment horizontal="center" vertical="center" wrapText="1"/>
      <protection locked="0"/>
    </xf>
    <xf numFmtId="0" fontId="12" fillId="0" borderId="38"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14" borderId="37" xfId="0" applyFont="1" applyFill="1" applyBorder="1" applyAlignment="1" applyProtection="1">
      <alignment horizontal="center" vertical="center"/>
      <protection locked="0"/>
    </xf>
    <xf numFmtId="0" fontId="12" fillId="14" borderId="38" xfId="0" applyFont="1" applyFill="1" applyBorder="1" applyAlignment="1" applyProtection="1">
      <alignment horizontal="center" vertical="center"/>
      <protection locked="0"/>
    </xf>
    <xf numFmtId="0" fontId="12" fillId="14" borderId="5" xfId="0" applyFont="1" applyFill="1" applyBorder="1" applyAlignment="1" applyProtection="1">
      <alignment horizontal="center" vertical="center"/>
      <protection locked="0"/>
    </xf>
    <xf numFmtId="0" fontId="12" fillId="14" borderId="6" xfId="0" applyFont="1" applyFill="1" applyBorder="1" applyAlignment="1" applyProtection="1">
      <alignment horizontal="center" vertical="center"/>
      <protection locked="0"/>
    </xf>
    <xf numFmtId="0" fontId="58" fillId="12" borderId="0" xfId="0" applyFont="1" applyFill="1" applyAlignment="1" applyProtection="1">
      <alignment horizontal="left" vertical="center"/>
      <protection locked="0"/>
    </xf>
    <xf numFmtId="0" fontId="12" fillId="14" borderId="0" xfId="0" applyFont="1" applyFill="1" applyAlignment="1" applyProtection="1">
      <alignment horizontal="center" vertical="center"/>
      <protection locked="0"/>
    </xf>
    <xf numFmtId="0" fontId="2" fillId="13" borderId="42" xfId="0" applyFont="1" applyFill="1" applyBorder="1" applyAlignment="1" applyProtection="1">
      <alignment horizontal="center" vertical="center"/>
      <protection locked="0"/>
    </xf>
    <xf numFmtId="0" fontId="2" fillId="13" borderId="40" xfId="0" applyFont="1" applyFill="1" applyBorder="1" applyAlignment="1" applyProtection="1">
      <alignment horizontal="center" vertical="center"/>
      <protection locked="0"/>
    </xf>
    <xf numFmtId="0" fontId="2" fillId="13" borderId="43" xfId="0" applyFont="1" applyFill="1" applyBorder="1" applyAlignment="1" applyProtection="1">
      <alignment horizontal="center" vertical="center"/>
      <protection locked="0"/>
    </xf>
    <xf numFmtId="0" fontId="2" fillId="13" borderId="74" xfId="0" applyFont="1" applyFill="1" applyBorder="1" applyAlignment="1" applyProtection="1">
      <alignment horizontal="center" vertical="center"/>
      <protection locked="0"/>
    </xf>
    <xf numFmtId="0" fontId="2" fillId="13" borderId="1" xfId="0" applyFont="1" applyFill="1" applyBorder="1" applyAlignment="1" applyProtection="1">
      <alignment horizontal="center" vertical="center"/>
      <protection locked="0"/>
    </xf>
    <xf numFmtId="0" fontId="2" fillId="13" borderId="73" xfId="0" applyFont="1" applyFill="1" applyBorder="1" applyAlignment="1" applyProtection="1">
      <alignment horizontal="center" vertical="center"/>
      <protection locked="0"/>
    </xf>
    <xf numFmtId="0" fontId="2" fillId="13" borderId="44" xfId="0" applyFont="1" applyFill="1" applyBorder="1" applyAlignment="1" applyProtection="1">
      <alignment horizontal="center" vertical="center"/>
      <protection locked="0"/>
    </xf>
    <xf numFmtId="0" fontId="2" fillId="13" borderId="41" xfId="0" applyFont="1" applyFill="1" applyBorder="1" applyAlignment="1" applyProtection="1">
      <alignment horizontal="center" vertical="center"/>
      <protection locked="0"/>
    </xf>
    <xf numFmtId="0" fontId="2" fillId="13" borderId="4" xfId="0" applyFont="1" applyFill="1" applyBorder="1" applyAlignment="1" applyProtection="1">
      <alignment horizontal="center" vertical="center"/>
      <protection locked="0"/>
    </xf>
    <xf numFmtId="0" fontId="2" fillId="13" borderId="2" xfId="0" applyFont="1" applyFill="1" applyBorder="1" applyAlignment="1" applyProtection="1">
      <alignment horizontal="center" vertical="center"/>
      <protection locked="0"/>
    </xf>
    <xf numFmtId="0" fontId="12" fillId="14" borderId="51" xfId="0" applyFont="1" applyFill="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5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50" xfId="0" applyBorder="1" applyAlignment="1" applyProtection="1">
      <alignment horizontal="left" vertical="top"/>
      <protection locked="0"/>
    </xf>
    <xf numFmtId="0" fontId="0" fillId="0" borderId="37"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12" fillId="9" borderId="84" xfId="0" applyFont="1" applyFill="1" applyBorder="1" applyAlignment="1" applyProtection="1">
      <alignment horizontal="center" vertical="center"/>
      <protection locked="0"/>
    </xf>
    <xf numFmtId="0" fontId="12" fillId="9" borderId="16" xfId="0" applyFont="1" applyFill="1" applyBorder="1" applyAlignment="1" applyProtection="1">
      <alignment horizontal="center" vertical="center"/>
      <protection locked="0"/>
    </xf>
    <xf numFmtId="0" fontId="12" fillId="9" borderId="8" xfId="0" applyFont="1" applyFill="1" applyBorder="1" applyAlignment="1" applyProtection="1">
      <alignment horizontal="center" vertical="center"/>
      <protection locked="0"/>
    </xf>
    <xf numFmtId="0" fontId="12" fillId="9" borderId="32"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12" fillId="9" borderId="34" xfId="0" applyFont="1" applyFill="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49" fontId="12" fillId="0" borderId="36" xfId="0" applyNumberFormat="1" applyFont="1" applyBorder="1" applyAlignment="1" applyProtection="1">
      <alignment horizontal="center" vertical="center"/>
      <protection locked="0"/>
    </xf>
    <xf numFmtId="49" fontId="12" fillId="13" borderId="67" xfId="0" applyNumberFormat="1" applyFont="1" applyFill="1" applyBorder="1" applyAlignment="1" applyProtection="1">
      <alignment horizontal="center" vertical="center"/>
      <protection locked="0"/>
    </xf>
    <xf numFmtId="49" fontId="12" fillId="13" borderId="72" xfId="0" applyNumberFormat="1" applyFont="1" applyFill="1" applyBorder="1" applyAlignment="1" applyProtection="1">
      <alignment horizontal="center" vertical="center"/>
      <protection locked="0"/>
    </xf>
    <xf numFmtId="49" fontId="12" fillId="13" borderId="63" xfId="0" applyNumberFormat="1" applyFont="1" applyFill="1" applyBorder="1" applyAlignment="1" applyProtection="1">
      <alignment horizontal="center" vertical="center"/>
      <protection locked="0"/>
    </xf>
    <xf numFmtId="49" fontId="2" fillId="13" borderId="91" xfId="0" applyNumberFormat="1" applyFont="1" applyFill="1" applyBorder="1" applyAlignment="1" applyProtection="1">
      <alignment horizontal="center" vertical="center"/>
      <protection locked="0"/>
    </xf>
    <xf numFmtId="49" fontId="2" fillId="13" borderId="3" xfId="0" applyNumberFormat="1" applyFont="1" applyFill="1" applyBorder="1" applyAlignment="1" applyProtection="1">
      <alignment horizontal="center" vertical="center"/>
      <protection locked="0"/>
    </xf>
    <xf numFmtId="49" fontId="2" fillId="13" borderId="4" xfId="0" applyNumberFormat="1" applyFont="1" applyFill="1" applyBorder="1" applyAlignment="1" applyProtection="1">
      <alignment horizontal="center" vertical="center"/>
      <protection locked="0"/>
    </xf>
    <xf numFmtId="49" fontId="2" fillId="13" borderId="2" xfId="0" applyNumberFormat="1" applyFont="1" applyFill="1" applyBorder="1" applyAlignment="1" applyProtection="1">
      <alignment horizontal="center" vertical="center"/>
      <protection locked="0"/>
    </xf>
    <xf numFmtId="49" fontId="2" fillId="13" borderId="92" xfId="0" applyNumberFormat="1" applyFont="1" applyFill="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39" xfId="0" applyNumberFormat="1" applyFont="1" applyBorder="1" applyAlignment="1" applyProtection="1">
      <alignment horizontal="center" vertical="center"/>
      <protection locked="0"/>
    </xf>
    <xf numFmtId="49" fontId="12" fillId="0" borderId="50" xfId="0" applyNumberFormat="1" applyFont="1" applyBorder="1" applyAlignment="1" applyProtection="1">
      <alignment horizontal="center" vertical="center"/>
      <protection locked="0"/>
    </xf>
    <xf numFmtId="0" fontId="46" fillId="12" borderId="42" xfId="0" applyFont="1" applyFill="1" applyBorder="1" applyAlignment="1">
      <alignment horizontal="center" vertical="center"/>
    </xf>
    <xf numFmtId="0" fontId="46" fillId="12" borderId="84" xfId="0" applyFont="1" applyFill="1" applyBorder="1" applyAlignment="1">
      <alignment horizontal="center" vertical="center"/>
    </xf>
    <xf numFmtId="0" fontId="46" fillId="12" borderId="27" xfId="0" applyFont="1" applyFill="1" applyBorder="1" applyAlignment="1">
      <alignment horizontal="center" vertical="center"/>
    </xf>
    <xf numFmtId="0" fontId="46" fillId="12" borderId="74" xfId="0" applyFont="1" applyFill="1" applyBorder="1" applyAlignment="1">
      <alignment horizontal="center" vertical="center"/>
    </xf>
    <xf numFmtId="0" fontId="108" fillId="12" borderId="42" xfId="0" applyFont="1" applyFill="1" applyBorder="1" applyAlignment="1">
      <alignment horizontal="center" vertical="center"/>
    </xf>
    <xf numFmtId="0" fontId="108" fillId="12" borderId="74" xfId="0" applyFont="1" applyFill="1" applyBorder="1" applyAlignment="1">
      <alignment horizontal="center" vertical="center"/>
    </xf>
    <xf numFmtId="0" fontId="108" fillId="12" borderId="47" xfId="0" applyFont="1" applyFill="1" applyBorder="1" applyAlignment="1">
      <alignment horizontal="center" vertical="center"/>
    </xf>
    <xf numFmtId="0" fontId="46" fillId="12" borderId="47" xfId="0" applyFont="1" applyFill="1" applyBorder="1" applyAlignment="1">
      <alignment horizontal="center" vertical="center"/>
    </xf>
    <xf numFmtId="0" fontId="73" fillId="0" borderId="43" xfId="0" applyFont="1" applyBorder="1" applyAlignment="1">
      <alignment horizontal="center" vertical="center"/>
    </xf>
    <xf numFmtId="0" fontId="73" fillId="0" borderId="85" xfId="0" applyFont="1" applyBorder="1" applyAlignment="1">
      <alignment horizontal="center" vertical="center"/>
    </xf>
    <xf numFmtId="0" fontId="73" fillId="0" borderId="73" xfId="0" applyFont="1" applyBorder="1" applyAlignment="1">
      <alignment horizontal="center" vertical="center"/>
    </xf>
    <xf numFmtId="0" fontId="73" fillId="0" borderId="48" xfId="0" applyFont="1" applyBorder="1" applyAlignment="1">
      <alignment horizontal="center" vertical="center"/>
    </xf>
    <xf numFmtId="0" fontId="109" fillId="0" borderId="43" xfId="0" applyFont="1" applyBorder="1" applyAlignment="1">
      <alignment horizontal="center" vertical="center"/>
    </xf>
    <xf numFmtId="0" fontId="109" fillId="0" borderId="73" xfId="0" applyFont="1" applyBorder="1" applyAlignment="1">
      <alignment horizontal="center" vertical="center"/>
    </xf>
    <xf numFmtId="0" fontId="109" fillId="0" borderId="48" xfId="0" applyFont="1" applyBorder="1" applyAlignment="1">
      <alignment horizontal="center" vertical="center"/>
    </xf>
    <xf numFmtId="0" fontId="73" fillId="0" borderId="28" xfId="0" applyFont="1" applyBorder="1" applyAlignment="1">
      <alignment horizontal="center" vertical="center"/>
    </xf>
    <xf numFmtId="0" fontId="28" fillId="0" borderId="0" xfId="3" applyFont="1" applyAlignment="1">
      <alignment horizontal="center" vertical="center"/>
    </xf>
    <xf numFmtId="0" fontId="29" fillId="0" borderId="0" xfId="3" applyFont="1" applyAlignment="1">
      <alignment horizontal="left" vertical="center"/>
    </xf>
    <xf numFmtId="0" fontId="100" fillId="0" borderId="0" xfId="0" applyFont="1" applyAlignment="1">
      <alignment horizontal="left" vertical="center"/>
    </xf>
    <xf numFmtId="0" fontId="97" fillId="16" borderId="0" xfId="0" applyFont="1" applyFill="1" applyAlignment="1" applyProtection="1">
      <alignment horizontal="left" vertical="center"/>
      <protection locked="0"/>
    </xf>
    <xf numFmtId="0" fontId="91" fillId="13" borderId="22" xfId="0" applyFont="1" applyFill="1" applyBorder="1" applyAlignment="1" applyProtection="1">
      <alignment horizontal="center" vertical="center"/>
      <protection locked="0"/>
    </xf>
    <xf numFmtId="0" fontId="91" fillId="13" borderId="10" xfId="0" applyFont="1" applyFill="1" applyBorder="1" applyAlignment="1" applyProtection="1">
      <alignment horizontal="center" vertical="center"/>
      <protection locked="0"/>
    </xf>
    <xf numFmtId="0" fontId="91" fillId="13" borderId="37" xfId="0" applyFont="1" applyFill="1" applyBorder="1" applyAlignment="1" applyProtection="1">
      <alignment horizontal="center" vertical="center"/>
      <protection locked="0"/>
    </xf>
    <xf numFmtId="0" fontId="91" fillId="13" borderId="36" xfId="0" applyFont="1" applyFill="1" applyBorder="1" applyAlignment="1" applyProtection="1">
      <alignment horizontal="center" vertical="center"/>
      <protection locked="0"/>
    </xf>
    <xf numFmtId="0" fontId="90" fillId="0" borderId="8" xfId="0" applyFont="1" applyBorder="1" applyAlignment="1" applyProtection="1">
      <alignment horizontal="center" vertical="center"/>
      <protection locked="0"/>
    </xf>
    <xf numFmtId="0" fontId="90" fillId="0" borderId="34" xfId="0" applyFont="1" applyBorder="1" applyAlignment="1" applyProtection="1">
      <alignment horizontal="center" vertical="center"/>
      <protection locked="0"/>
    </xf>
    <xf numFmtId="0" fontId="90" fillId="0" borderId="9" xfId="0" applyFont="1" applyBorder="1" applyAlignment="1" applyProtection="1">
      <alignment horizontal="center" vertical="center"/>
      <protection locked="0"/>
    </xf>
    <xf numFmtId="0" fontId="90" fillId="0" borderId="38" xfId="0" applyFont="1" applyBorder="1" applyAlignment="1" applyProtection="1">
      <alignment horizontal="center" vertical="center"/>
      <protection locked="0"/>
    </xf>
    <xf numFmtId="0" fontId="90" fillId="13" borderId="47" xfId="0" applyFont="1" applyFill="1" applyBorder="1" applyAlignment="1" applyProtection="1">
      <alignment horizontal="center" vertical="center"/>
      <protection locked="0"/>
    </xf>
    <xf numFmtId="0" fontId="90" fillId="13" borderId="45" xfId="0" applyFont="1" applyFill="1" applyBorder="1" applyAlignment="1" applyProtection="1">
      <alignment horizontal="center" vertical="center"/>
      <protection locked="0"/>
    </xf>
    <xf numFmtId="0" fontId="90" fillId="0" borderId="45" xfId="0" applyFont="1" applyBorder="1" applyAlignment="1" applyProtection="1">
      <alignment horizontal="center" vertical="center"/>
      <protection locked="0"/>
    </xf>
    <xf numFmtId="0" fontId="90" fillId="0" borderId="46" xfId="0" applyFont="1" applyBorder="1" applyAlignment="1" applyProtection="1">
      <alignment horizontal="left" vertical="center"/>
      <protection locked="0"/>
    </xf>
    <xf numFmtId="0" fontId="90" fillId="0" borderId="90" xfId="0" applyFont="1" applyBorder="1" applyAlignment="1" applyProtection="1">
      <alignment horizontal="left" vertical="center"/>
      <protection locked="0"/>
    </xf>
    <xf numFmtId="0" fontId="91" fillId="13" borderId="41" xfId="0" applyFont="1" applyFill="1" applyBorder="1" applyAlignment="1" applyProtection="1">
      <alignment horizontal="center" vertical="center"/>
      <protection locked="0"/>
    </xf>
    <xf numFmtId="0" fontId="91" fillId="13" borderId="72" xfId="0" applyFont="1" applyFill="1" applyBorder="1" applyAlignment="1" applyProtection="1">
      <alignment horizontal="center" vertical="center"/>
      <protection locked="0"/>
    </xf>
    <xf numFmtId="0" fontId="91" fillId="13" borderId="44" xfId="0" applyFont="1" applyFill="1" applyBorder="1" applyAlignment="1" applyProtection="1">
      <alignment horizontal="center" vertical="center"/>
      <protection locked="0"/>
    </xf>
    <xf numFmtId="0" fontId="91" fillId="13" borderId="2" xfId="0" applyFont="1" applyFill="1" applyBorder="1" applyAlignment="1" applyProtection="1">
      <alignment horizontal="center" vertical="center" wrapText="1"/>
      <protection locked="0"/>
    </xf>
    <xf numFmtId="0" fontId="91" fillId="13" borderId="3" xfId="0" applyFont="1" applyFill="1" applyBorder="1" applyAlignment="1" applyProtection="1">
      <alignment horizontal="center" vertical="center"/>
      <protection locked="0"/>
    </xf>
    <xf numFmtId="0" fontId="91" fillId="13" borderId="4" xfId="0" applyFont="1" applyFill="1" applyBorder="1" applyAlignment="1" applyProtection="1">
      <alignment horizontal="center" vertical="center"/>
      <protection locked="0"/>
    </xf>
    <xf numFmtId="0" fontId="90" fillId="14" borderId="2" xfId="0" applyFont="1" applyFill="1" applyBorder="1" applyAlignment="1" applyProtection="1">
      <alignment horizontal="center" vertical="center"/>
      <protection locked="0"/>
    </xf>
    <xf numFmtId="0" fontId="90" fillId="14" borderId="3" xfId="0" applyFont="1" applyFill="1" applyBorder="1" applyAlignment="1" applyProtection="1">
      <alignment horizontal="center" vertical="center"/>
      <protection locked="0"/>
    </xf>
    <xf numFmtId="0" fontId="90" fillId="14" borderId="4" xfId="0" applyFont="1" applyFill="1" applyBorder="1" applyAlignment="1" applyProtection="1">
      <alignment horizontal="center" vertical="center"/>
      <protection locked="0"/>
    </xf>
    <xf numFmtId="0" fontId="91" fillId="13" borderId="2" xfId="0" applyFont="1" applyFill="1" applyBorder="1" applyAlignment="1" applyProtection="1">
      <alignment horizontal="center" vertical="center"/>
      <protection locked="0"/>
    </xf>
    <xf numFmtId="0" fontId="91" fillId="0" borderId="29" xfId="0" applyFont="1" applyBorder="1" applyAlignment="1" applyProtection="1">
      <alignment horizontal="left" vertical="center"/>
      <protection locked="0"/>
    </xf>
    <xf numFmtId="0" fontId="91" fillId="0" borderId="30" xfId="0" applyFont="1" applyBorder="1" applyAlignment="1" applyProtection="1">
      <alignment horizontal="left" vertical="center"/>
      <protection locked="0"/>
    </xf>
    <xf numFmtId="0" fontId="91" fillId="0" borderId="31" xfId="0" applyFont="1" applyBorder="1" applyAlignment="1" applyProtection="1">
      <alignment horizontal="left" vertical="center"/>
      <protection locked="0"/>
    </xf>
    <xf numFmtId="0" fontId="91" fillId="0" borderId="37" xfId="0" applyFont="1" applyBorder="1" applyAlignment="1" applyProtection="1">
      <alignment horizontal="left" vertical="center"/>
      <protection locked="0"/>
    </xf>
    <xf numFmtId="0" fontId="91" fillId="0" borderId="38" xfId="0" applyFont="1" applyBorder="1" applyAlignment="1" applyProtection="1">
      <alignment horizontal="left" vertical="center"/>
      <protection locked="0"/>
    </xf>
    <xf numFmtId="0" fontId="91" fillId="0" borderId="39" xfId="0" applyFont="1" applyBorder="1" applyAlignment="1" applyProtection="1">
      <alignment horizontal="left" vertical="center"/>
      <protection locked="0"/>
    </xf>
    <xf numFmtId="0" fontId="91" fillId="13" borderId="67" xfId="0" applyFont="1" applyFill="1" applyBorder="1" applyAlignment="1" applyProtection="1">
      <alignment horizontal="center" vertical="center"/>
      <protection locked="0"/>
    </xf>
    <xf numFmtId="0" fontId="91" fillId="0" borderId="41" xfId="0" applyFont="1" applyBorder="1" applyAlignment="1" applyProtection="1">
      <alignment horizontal="center" vertical="center"/>
      <protection locked="0"/>
    </xf>
    <xf numFmtId="0" fontId="91" fillId="0" borderId="72" xfId="0" applyFont="1" applyBorder="1" applyAlignment="1" applyProtection="1">
      <alignment horizontal="center" vertical="center"/>
      <protection locked="0"/>
    </xf>
    <xf numFmtId="0" fontId="91" fillId="0" borderId="63" xfId="0" applyFont="1" applyBorder="1" applyAlignment="1" applyProtection="1">
      <alignment horizontal="center" vertical="center"/>
      <protection locked="0"/>
    </xf>
    <xf numFmtId="0" fontId="90" fillId="0" borderId="29" xfId="0" applyFont="1" applyBorder="1" applyAlignment="1" applyProtection="1">
      <alignment horizontal="left" vertical="top"/>
      <protection locked="0"/>
    </xf>
    <xf numFmtId="0" fontId="90" fillId="0" borderId="30" xfId="0" applyFont="1" applyBorder="1" applyAlignment="1" applyProtection="1">
      <alignment horizontal="left" vertical="top"/>
      <protection locked="0"/>
    </xf>
    <xf numFmtId="0" fontId="90" fillId="0" borderId="31" xfId="0" applyFont="1" applyBorder="1" applyAlignment="1" applyProtection="1">
      <alignment horizontal="left" vertical="top"/>
      <protection locked="0"/>
    </xf>
    <xf numFmtId="0" fontId="90" fillId="0" borderId="51" xfId="0" applyFont="1" applyBorder="1" applyAlignment="1" applyProtection="1">
      <alignment horizontal="left" vertical="top"/>
      <protection locked="0"/>
    </xf>
    <xf numFmtId="0" fontId="90" fillId="0" borderId="0" xfId="0" applyFont="1" applyAlignment="1" applyProtection="1">
      <alignment horizontal="left" vertical="top"/>
      <protection locked="0"/>
    </xf>
    <xf numFmtId="0" fontId="90" fillId="0" borderId="50" xfId="0" applyFont="1" applyBorder="1" applyAlignment="1" applyProtection="1">
      <alignment horizontal="left" vertical="top"/>
      <protection locked="0"/>
    </xf>
    <xf numFmtId="0" fontId="90" fillId="0" borderId="37" xfId="0" applyFont="1" applyBorder="1" applyAlignment="1" applyProtection="1">
      <alignment horizontal="left" vertical="top"/>
      <protection locked="0"/>
    </xf>
    <xf numFmtId="0" fontId="90" fillId="0" borderId="38" xfId="0" applyFont="1" applyBorder="1" applyAlignment="1" applyProtection="1">
      <alignment horizontal="left" vertical="top"/>
      <protection locked="0"/>
    </xf>
    <xf numFmtId="0" fontId="90" fillId="0" borderId="39" xfId="0" applyFont="1" applyBorder="1" applyAlignment="1" applyProtection="1">
      <alignment horizontal="left" vertical="top"/>
      <protection locked="0"/>
    </xf>
    <xf numFmtId="0" fontId="90" fillId="0" borderId="10" xfId="0" applyFont="1" applyBorder="1" applyAlignment="1" applyProtection="1">
      <alignment horizontal="center" vertical="center"/>
      <protection locked="0"/>
    </xf>
    <xf numFmtId="0" fontId="90" fillId="0" borderId="14" xfId="0" applyFont="1" applyBorder="1" applyAlignment="1" applyProtection="1">
      <alignment horizontal="center" vertical="center"/>
      <protection locked="0"/>
    </xf>
    <xf numFmtId="0" fontId="90" fillId="0" borderId="15" xfId="0" applyFont="1" applyBorder="1" applyAlignment="1" applyProtection="1">
      <alignment horizontal="center" vertical="center"/>
      <protection locked="0"/>
    </xf>
    <xf numFmtId="0" fontId="90" fillId="0" borderId="36" xfId="0" applyFont="1" applyBorder="1" applyAlignment="1" applyProtection="1">
      <alignment horizontal="center" vertical="center"/>
      <protection locked="0"/>
    </xf>
    <xf numFmtId="0" fontId="90" fillId="0" borderId="85" xfId="0" applyFont="1" applyBorder="1" applyAlignment="1" applyProtection="1">
      <alignment horizontal="center" vertical="center"/>
      <protection locked="0"/>
    </xf>
    <xf numFmtId="0" fontId="90" fillId="0" borderId="75" xfId="0" applyFont="1" applyBorder="1" applyAlignment="1" applyProtection="1">
      <alignment horizontal="center" vertical="center"/>
      <protection locked="0"/>
    </xf>
    <xf numFmtId="0" fontId="90" fillId="0" borderId="35" xfId="0" applyFont="1" applyBorder="1" applyAlignment="1" applyProtection="1">
      <alignment horizontal="center" vertical="center"/>
      <protection locked="0"/>
    </xf>
    <xf numFmtId="0" fontId="99" fillId="0" borderId="0" xfId="0" applyFont="1" applyAlignment="1" applyProtection="1">
      <alignment horizontal="left" wrapText="1"/>
      <protection locked="0"/>
    </xf>
    <xf numFmtId="0" fontId="91" fillId="13" borderId="89" xfId="0" applyFont="1" applyFill="1" applyBorder="1" applyAlignment="1" applyProtection="1">
      <alignment horizontal="center" vertical="center"/>
      <protection locked="0"/>
    </xf>
    <xf numFmtId="0" fontId="91" fillId="13" borderId="49" xfId="0" applyFont="1" applyFill="1" applyBorder="1" applyAlignment="1" applyProtection="1">
      <alignment horizontal="center" vertical="center"/>
      <protection locked="0"/>
    </xf>
    <xf numFmtId="0" fontId="91" fillId="14" borderId="41" xfId="0" applyFont="1" applyFill="1" applyBorder="1" applyAlignment="1" applyProtection="1">
      <alignment horizontal="center" vertical="center"/>
      <protection locked="0"/>
    </xf>
    <xf numFmtId="0" fontId="91" fillId="14" borderId="72" xfId="0" applyFont="1" applyFill="1" applyBorder="1" applyAlignment="1" applyProtection="1">
      <alignment horizontal="center" vertical="center"/>
      <protection locked="0"/>
    </xf>
    <xf numFmtId="0" fontId="91" fillId="14" borderId="44" xfId="0" applyFont="1" applyFill="1" applyBorder="1" applyAlignment="1" applyProtection="1">
      <alignment horizontal="center" vertical="center"/>
      <protection locked="0"/>
    </xf>
    <xf numFmtId="0" fontId="91" fillId="0" borderId="46" xfId="0" applyFont="1" applyBorder="1" applyAlignment="1" applyProtection="1">
      <alignment horizontal="right" vertical="center"/>
      <protection locked="0"/>
    </xf>
    <xf numFmtId="0" fontId="91" fillId="0" borderId="83" xfId="0" applyFont="1" applyBorder="1" applyAlignment="1" applyProtection="1">
      <alignment horizontal="right" vertical="center"/>
      <protection locked="0"/>
    </xf>
    <xf numFmtId="0" fontId="91" fillId="0" borderId="49" xfId="0" applyFont="1" applyBorder="1" applyAlignment="1" applyProtection="1">
      <alignment horizontal="right" vertical="center"/>
      <protection locked="0"/>
    </xf>
    <xf numFmtId="0" fontId="91" fillId="13" borderId="45" xfId="0" applyFont="1" applyFill="1" applyBorder="1" applyAlignment="1" applyProtection="1">
      <alignment horizontal="center" vertical="center"/>
      <protection locked="0"/>
    </xf>
    <xf numFmtId="0" fontId="91" fillId="13" borderId="46" xfId="0" applyFont="1" applyFill="1" applyBorder="1" applyAlignment="1" applyProtection="1">
      <alignment horizontal="center" vertical="center"/>
      <protection locked="0"/>
    </xf>
    <xf numFmtId="0" fontId="91" fillId="14" borderId="46" xfId="0" applyFont="1" applyFill="1" applyBorder="1" applyAlignment="1" applyProtection="1">
      <alignment horizontal="center" vertical="center"/>
      <protection locked="0"/>
    </xf>
    <xf numFmtId="0" fontId="91" fillId="14" borderId="83" xfId="0" applyFont="1" applyFill="1" applyBorder="1" applyAlignment="1" applyProtection="1">
      <alignment horizontal="center" vertical="center"/>
      <protection locked="0"/>
    </xf>
    <xf numFmtId="0" fontId="91" fillId="14" borderId="49" xfId="0" applyFont="1" applyFill="1" applyBorder="1" applyAlignment="1" applyProtection="1">
      <alignment horizontal="center" vertical="center"/>
      <protection locked="0"/>
    </xf>
    <xf numFmtId="0" fontId="100" fillId="0" borderId="38" xfId="0" applyFont="1" applyBorder="1" applyAlignment="1" applyProtection="1">
      <alignment horizontal="left" wrapText="1"/>
      <protection locked="0"/>
    </xf>
    <xf numFmtId="0" fontId="100" fillId="13" borderId="42" xfId="0" applyFont="1" applyFill="1" applyBorder="1" applyAlignment="1" applyProtection="1">
      <alignment horizontal="center" vertical="center"/>
      <protection locked="0"/>
    </xf>
    <xf numFmtId="0" fontId="100" fillId="13" borderId="40" xfId="0" applyFont="1" applyFill="1" applyBorder="1" applyAlignment="1" applyProtection="1">
      <alignment horizontal="center" vertical="center"/>
      <protection locked="0"/>
    </xf>
    <xf numFmtId="0" fontId="100" fillId="13" borderId="74" xfId="0" applyFont="1" applyFill="1" applyBorder="1" applyAlignment="1" applyProtection="1">
      <alignment horizontal="center" vertical="center"/>
      <protection locked="0"/>
    </xf>
    <xf numFmtId="0" fontId="100" fillId="13" borderId="1" xfId="0" applyFont="1" applyFill="1" applyBorder="1" applyAlignment="1" applyProtection="1">
      <alignment horizontal="center" vertical="center"/>
      <protection locked="0"/>
    </xf>
    <xf numFmtId="0" fontId="100" fillId="13" borderId="47" xfId="0" applyFont="1" applyFill="1" applyBorder="1" applyAlignment="1" applyProtection="1">
      <alignment horizontal="center" vertical="center"/>
      <protection locked="0"/>
    </xf>
    <xf numFmtId="0" fontId="100" fillId="13" borderId="45" xfId="0" applyFont="1" applyFill="1" applyBorder="1" applyAlignment="1" applyProtection="1">
      <alignment horizontal="center" vertical="center"/>
      <protection locked="0"/>
    </xf>
    <xf numFmtId="0" fontId="90" fillId="14" borderId="41" xfId="0" applyFont="1" applyFill="1" applyBorder="1" applyAlignment="1" applyProtection="1">
      <alignment horizontal="center" vertical="center"/>
      <protection locked="0"/>
    </xf>
    <xf numFmtId="0" fontId="90" fillId="14" borderId="63" xfId="0" applyFont="1" applyFill="1" applyBorder="1" applyAlignment="1" applyProtection="1">
      <alignment horizontal="center" vertical="center"/>
      <protection locked="0"/>
    </xf>
    <xf numFmtId="0" fontId="90" fillId="14" borderId="92" xfId="0" applyFont="1" applyFill="1" applyBorder="1" applyAlignment="1" applyProtection="1">
      <alignment horizontal="center" vertical="center"/>
      <protection locked="0"/>
    </xf>
    <xf numFmtId="0" fontId="90" fillId="14" borderId="46" xfId="0" applyFont="1" applyFill="1" applyBorder="1" applyAlignment="1" applyProtection="1">
      <alignment horizontal="center" vertical="center"/>
      <protection locked="0"/>
    </xf>
    <xf numFmtId="0" fontId="90" fillId="14" borderId="90" xfId="0" applyFont="1" applyFill="1" applyBorder="1" applyAlignment="1" applyProtection="1">
      <alignment horizontal="center" vertical="center"/>
      <protection locked="0"/>
    </xf>
    <xf numFmtId="0" fontId="91" fillId="13" borderId="40" xfId="0" applyFont="1" applyFill="1" applyBorder="1" applyAlignment="1" applyProtection="1">
      <alignment horizontal="center" vertical="center"/>
      <protection locked="0"/>
    </xf>
    <xf numFmtId="0" fontId="91" fillId="13" borderId="1" xfId="0" applyFont="1" applyFill="1" applyBorder="1" applyAlignment="1" applyProtection="1">
      <alignment horizontal="center" vertical="center"/>
      <protection locked="0"/>
    </xf>
    <xf numFmtId="0" fontId="94" fillId="14" borderId="0" xfId="0" applyFont="1" applyFill="1" applyAlignment="1" applyProtection="1">
      <alignment horizontal="left" vertical="center" wrapText="1"/>
      <protection locked="0"/>
    </xf>
    <xf numFmtId="0" fontId="93" fillId="14" borderId="0" xfId="0" applyFont="1" applyFill="1" applyAlignment="1" applyProtection="1">
      <alignment horizontal="center" vertical="center"/>
      <protection locked="0"/>
    </xf>
    <xf numFmtId="0" fontId="92" fillId="14" borderId="0" xfId="0" applyFont="1" applyFill="1" applyAlignment="1" applyProtection="1">
      <alignment horizontal="center" vertical="center"/>
      <protection locked="0"/>
    </xf>
    <xf numFmtId="49" fontId="96" fillId="12" borderId="0" xfId="0" applyNumberFormat="1" applyFont="1" applyFill="1" applyAlignment="1" applyProtection="1">
      <alignment horizontal="left" vertical="center"/>
      <protection locked="0"/>
    </xf>
    <xf numFmtId="0" fontId="99" fillId="0" borderId="38" xfId="0" applyFont="1" applyBorder="1" applyAlignment="1" applyProtection="1">
      <alignment horizontal="left" vertical="center" wrapText="1"/>
      <protection locked="0"/>
    </xf>
    <xf numFmtId="0" fontId="101" fillId="14" borderId="9" xfId="0" applyFont="1" applyFill="1" applyBorder="1" applyAlignment="1" applyProtection="1">
      <alignment horizontal="center" vertical="center"/>
      <protection locked="0"/>
    </xf>
    <xf numFmtId="0" fontId="101" fillId="14" borderId="38" xfId="0" applyFont="1" applyFill="1" applyBorder="1" applyAlignment="1" applyProtection="1">
      <alignment horizontal="center" vertical="center"/>
      <protection locked="0"/>
    </xf>
    <xf numFmtId="0" fontId="91" fillId="13" borderId="91" xfId="0" applyFont="1" applyFill="1" applyBorder="1" applyAlignment="1" applyProtection="1">
      <alignment horizontal="center" vertical="center"/>
      <protection locked="0"/>
    </xf>
    <xf numFmtId="0" fontId="91" fillId="13" borderId="62" xfId="0" applyFont="1" applyFill="1" applyBorder="1" applyAlignment="1" applyProtection="1">
      <alignment horizontal="center" vertical="center"/>
      <protection locked="0"/>
    </xf>
    <xf numFmtId="0" fontId="91" fillId="13" borderId="30" xfId="0" applyFont="1" applyFill="1" applyBorder="1" applyAlignment="1" applyProtection="1">
      <alignment horizontal="center" vertical="center"/>
      <protection locked="0"/>
    </xf>
    <xf numFmtId="0" fontId="91" fillId="13" borderId="68" xfId="0" applyFont="1" applyFill="1" applyBorder="1" applyAlignment="1" applyProtection="1">
      <alignment horizontal="center" vertical="center"/>
      <protection locked="0"/>
    </xf>
    <xf numFmtId="0" fontId="91" fillId="13" borderId="11" xfId="0" applyFont="1" applyFill="1" applyBorder="1" applyAlignment="1" applyProtection="1">
      <alignment horizontal="center" vertical="center"/>
      <protection locked="0"/>
    </xf>
    <xf numFmtId="0" fontId="91" fillId="13" borderId="12" xfId="0" applyFont="1" applyFill="1" applyBorder="1" applyAlignment="1" applyProtection="1">
      <alignment horizontal="center" vertical="center"/>
      <protection locked="0"/>
    </xf>
    <xf numFmtId="0" fontId="91" fillId="13" borderId="13" xfId="0" applyFont="1" applyFill="1" applyBorder="1" applyAlignment="1" applyProtection="1">
      <alignment horizontal="center" vertical="center"/>
      <protection locked="0"/>
    </xf>
    <xf numFmtId="0" fontId="90" fillId="13" borderId="67" xfId="0" applyFont="1" applyFill="1" applyBorder="1" applyAlignment="1" applyProtection="1">
      <alignment horizontal="center" vertical="center"/>
      <protection locked="0"/>
    </xf>
    <xf numFmtId="0" fontId="90" fillId="13" borderId="44" xfId="0" applyFont="1" applyFill="1" applyBorder="1" applyAlignment="1" applyProtection="1">
      <alignment horizontal="center" vertical="center"/>
      <protection locked="0"/>
    </xf>
    <xf numFmtId="0" fontId="90" fillId="13" borderId="91" xfId="0" applyFont="1" applyFill="1" applyBorder="1" applyAlignment="1" applyProtection="1">
      <alignment horizontal="center" vertical="center"/>
      <protection locked="0"/>
    </xf>
    <xf numFmtId="0" fontId="90" fillId="13" borderId="4" xfId="0" applyFont="1" applyFill="1" applyBorder="1" applyAlignment="1" applyProtection="1">
      <alignment horizontal="center" vertical="center"/>
      <protection locked="0"/>
    </xf>
    <xf numFmtId="0" fontId="90" fillId="13" borderId="43" xfId="0" applyFont="1" applyFill="1" applyBorder="1" applyAlignment="1" applyProtection="1">
      <alignment horizontal="center" vertical="center"/>
      <protection locked="0"/>
    </xf>
    <xf numFmtId="0" fontId="90" fillId="13" borderId="73" xfId="0" applyFont="1" applyFill="1" applyBorder="1" applyAlignment="1" applyProtection="1">
      <alignment horizontal="center" vertical="center"/>
      <protection locked="0"/>
    </xf>
    <xf numFmtId="0" fontId="91" fillId="13" borderId="62" xfId="0" applyFont="1" applyFill="1" applyBorder="1" applyAlignment="1" applyProtection="1">
      <alignment horizontal="center" vertical="center" wrapText="1"/>
      <protection locked="0"/>
    </xf>
    <xf numFmtId="0" fontId="91" fillId="13" borderId="30" xfId="0" applyFont="1" applyFill="1" applyBorder="1" applyAlignment="1" applyProtection="1">
      <alignment horizontal="center" vertical="center" wrapText="1"/>
      <protection locked="0"/>
    </xf>
    <xf numFmtId="0" fontId="91" fillId="13" borderId="68" xfId="0" applyFont="1" applyFill="1" applyBorder="1" applyAlignment="1" applyProtection="1">
      <alignment horizontal="center" vertical="center" wrapText="1"/>
      <protection locked="0"/>
    </xf>
    <xf numFmtId="0" fontId="91" fillId="13" borderId="11" xfId="0" applyFont="1" applyFill="1" applyBorder="1" applyAlignment="1" applyProtection="1">
      <alignment horizontal="center" vertical="center" wrapText="1"/>
      <protection locked="0"/>
    </xf>
    <xf numFmtId="0" fontId="91" fillId="13" borderId="12" xfId="0" applyFont="1" applyFill="1" applyBorder="1" applyAlignment="1" applyProtection="1">
      <alignment horizontal="center" vertical="center" wrapText="1"/>
      <protection locked="0"/>
    </xf>
    <xf numFmtId="0" fontId="91" fillId="13" borderId="13" xfId="0" applyFont="1" applyFill="1" applyBorder="1" applyAlignment="1" applyProtection="1">
      <alignment horizontal="center" vertical="center" wrapText="1"/>
      <protection locked="0"/>
    </xf>
    <xf numFmtId="0" fontId="90" fillId="14" borderId="2" xfId="0" applyFont="1" applyFill="1" applyBorder="1" applyAlignment="1" applyProtection="1">
      <alignment horizontal="center" vertical="center" wrapText="1"/>
      <protection locked="0"/>
    </xf>
    <xf numFmtId="0" fontId="90" fillId="14" borderId="3" xfId="0" applyFont="1" applyFill="1" applyBorder="1" applyAlignment="1" applyProtection="1">
      <alignment horizontal="center" vertical="center" wrapText="1"/>
      <protection locked="0"/>
    </xf>
    <xf numFmtId="0" fontId="90" fillId="14" borderId="4" xfId="0" applyFont="1" applyFill="1" applyBorder="1" applyAlignment="1" applyProtection="1">
      <alignment horizontal="center" vertical="center" wrapText="1"/>
      <protection locked="0"/>
    </xf>
    <xf numFmtId="0" fontId="13" fillId="0" borderId="16" xfId="0" applyFont="1" applyBorder="1" applyAlignment="1">
      <alignment horizontal="left" vertical="center"/>
    </xf>
    <xf numFmtId="0" fontId="13" fillId="0" borderId="16" xfId="0" applyFont="1" applyBorder="1" applyAlignment="1">
      <alignment horizontal="center" vertical="center"/>
    </xf>
    <xf numFmtId="0" fontId="13" fillId="2" borderId="16" xfId="0" applyFont="1" applyFill="1" applyBorder="1" applyAlignment="1">
      <alignment horizontal="left" vertical="center"/>
    </xf>
    <xf numFmtId="0" fontId="12" fillId="5" borderId="9"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0" borderId="72" xfId="0" applyFont="1" applyBorder="1" applyAlignment="1">
      <alignment horizontal="left" vertical="center"/>
    </xf>
    <xf numFmtId="0" fontId="12" fillId="5" borderId="23"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50"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4" xfId="0" applyFont="1" applyFill="1" applyBorder="1" applyAlignment="1">
      <alignment horizontal="center" vertical="center"/>
    </xf>
    <xf numFmtId="0" fontId="20" fillId="5" borderId="2" xfId="0" applyFont="1" applyFill="1" applyBorder="1" applyAlignment="1">
      <alignment horizontal="center" vertical="center" wrapText="1"/>
    </xf>
    <xf numFmtId="0" fontId="12" fillId="5" borderId="44"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0" xfId="0" applyFont="1" applyFill="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0" xfId="0" applyFont="1" applyFill="1" applyBorder="1" applyAlignment="1">
      <alignment horizontal="center" vertical="center"/>
    </xf>
    <xf numFmtId="0" fontId="12" fillId="0" borderId="67" xfId="0" applyFont="1" applyBorder="1" applyAlignment="1">
      <alignment horizontal="left" vertical="center"/>
    </xf>
    <xf numFmtId="0" fontId="12" fillId="0" borderId="63" xfId="0" applyFont="1" applyBorder="1" applyAlignment="1">
      <alignment horizontal="left" vertical="center"/>
    </xf>
    <xf numFmtId="0" fontId="12" fillId="5" borderId="8" xfId="0" applyFont="1" applyFill="1" applyBorder="1" applyAlignment="1">
      <alignment horizontal="center" vertical="center"/>
    </xf>
    <xf numFmtId="0" fontId="12" fillId="5" borderId="11" xfId="0" applyFont="1" applyFill="1" applyBorder="1" applyAlignment="1">
      <alignment horizontal="center" vertical="center"/>
    </xf>
    <xf numFmtId="0" fontId="12" fillId="0" borderId="73" xfId="0" applyFont="1" applyBorder="1" applyAlignment="1">
      <alignment horizontal="center" vertical="center" wrapText="1"/>
    </xf>
    <xf numFmtId="0" fontId="12" fillId="0" borderId="8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6" xfId="0" applyFont="1" applyBorder="1" applyAlignment="1">
      <alignment horizontal="center" vertical="center" wrapText="1"/>
    </xf>
    <xf numFmtId="0" fontId="12" fillId="7" borderId="1"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5" borderId="1" xfId="0" applyFont="1" applyFill="1" applyBorder="1" applyAlignment="1">
      <alignment horizontal="center" vertical="center"/>
    </xf>
    <xf numFmtId="0" fontId="12" fillId="5" borderId="16" xfId="0" applyFont="1" applyFill="1" applyBorder="1" applyAlignment="1">
      <alignment horizontal="center" vertical="center"/>
    </xf>
    <xf numFmtId="0" fontId="12" fillId="0" borderId="62" xfId="0" applyFont="1" applyBorder="1" applyAlignment="1">
      <alignment horizontal="center" vertical="center"/>
    </xf>
    <xf numFmtId="0" fontId="12" fillId="0" borderId="30" xfId="0" applyFont="1" applyBorder="1" applyAlignment="1">
      <alignment horizontal="center" vertical="center"/>
    </xf>
    <xf numFmtId="0" fontId="12" fillId="0" borderId="68" xfId="0" applyFont="1" applyBorder="1" applyAlignment="1">
      <alignment horizontal="center" vertical="center"/>
    </xf>
    <xf numFmtId="0" fontId="19" fillId="11" borderId="67" xfId="0" applyFont="1" applyFill="1" applyBorder="1" applyAlignment="1">
      <alignment horizontal="center" vertical="center"/>
    </xf>
    <xf numFmtId="0" fontId="19" fillId="11" borderId="91" xfId="0" applyFont="1" applyFill="1" applyBorder="1" applyAlignment="1">
      <alignment horizontal="center" vertical="center"/>
    </xf>
    <xf numFmtId="0" fontId="19" fillId="11" borderId="22" xfId="0" applyFont="1" applyFill="1" applyBorder="1" applyAlignment="1">
      <alignment horizontal="center" vertical="center"/>
    </xf>
    <xf numFmtId="0" fontId="12" fillId="5" borderId="10" xfId="0" applyFont="1" applyFill="1" applyBorder="1" applyAlignment="1">
      <alignment horizontal="center" vertical="center"/>
    </xf>
    <xf numFmtId="0" fontId="12" fillId="0" borderId="43"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29" xfId="0" applyFont="1" applyBorder="1" applyAlignment="1">
      <alignment horizontal="center" vertical="center"/>
    </xf>
    <xf numFmtId="0" fontId="12" fillId="0" borderId="67" xfId="0" applyFont="1" applyBorder="1" applyAlignment="1">
      <alignment horizontal="center" vertical="center"/>
    </xf>
    <xf numFmtId="0" fontId="12" fillId="0" borderId="72" xfId="0" applyFont="1" applyBorder="1" applyAlignment="1">
      <alignment horizontal="center" vertical="center"/>
    </xf>
    <xf numFmtId="0" fontId="12" fillId="0" borderId="6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5" borderId="12"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73" xfId="0" applyFont="1" applyFill="1" applyBorder="1" applyAlignment="1">
      <alignment horizontal="center" vertical="center"/>
    </xf>
    <xf numFmtId="0" fontId="12" fillId="5" borderId="85" xfId="0" applyFont="1" applyFill="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74"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5" borderId="43" xfId="0" applyFont="1" applyFill="1" applyBorder="1" applyAlignment="1">
      <alignment horizontal="center" vertical="center"/>
    </xf>
    <xf numFmtId="0" fontId="12" fillId="5" borderId="74" xfId="0" applyFont="1" applyFill="1" applyBorder="1" applyAlignment="1">
      <alignment horizontal="center" vertical="center"/>
    </xf>
    <xf numFmtId="0" fontId="12" fillId="5" borderId="84" xfId="0" applyFont="1" applyFill="1" applyBorder="1" applyAlignment="1">
      <alignment horizontal="center" vertical="center"/>
    </xf>
    <xf numFmtId="0" fontId="20" fillId="5" borderId="73" xfId="0" applyFont="1" applyFill="1" applyBorder="1" applyAlignment="1">
      <alignment horizontal="center" vertical="center" wrapText="1"/>
    </xf>
    <xf numFmtId="0" fontId="19" fillId="11" borderId="93" xfId="0" applyFont="1" applyFill="1" applyBorder="1" applyAlignment="1">
      <alignment horizontal="center" vertical="center"/>
    </xf>
    <xf numFmtId="0" fontId="19" fillId="11" borderId="98" xfId="0" applyFont="1" applyFill="1" applyBorder="1" applyAlignment="1">
      <alignment horizontal="center" vertical="center"/>
    </xf>
    <xf numFmtId="0" fontId="19" fillId="11" borderId="99" xfId="0" applyFont="1" applyFill="1" applyBorder="1" applyAlignment="1">
      <alignment horizontal="center" vertical="center"/>
    </xf>
    <xf numFmtId="0" fontId="12" fillId="0" borderId="41" xfId="0" applyFont="1" applyBorder="1" applyAlignment="1">
      <alignment horizontal="center"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0" borderId="18" xfId="0" applyFont="1" applyBorder="1" applyAlignment="1">
      <alignment horizontal="center" vertical="center"/>
    </xf>
    <xf numFmtId="0" fontId="13" fillId="0" borderId="88" xfId="0" applyFont="1" applyBorder="1" applyAlignment="1">
      <alignment horizontal="left" vertical="center"/>
    </xf>
    <xf numFmtId="0" fontId="13" fillId="0" borderId="87" xfId="0" applyFont="1" applyBorder="1" applyAlignment="1">
      <alignment horizontal="left" vertical="center"/>
    </xf>
    <xf numFmtId="0" fontId="13" fillId="0" borderId="86" xfId="0" applyFont="1" applyBorder="1" applyAlignment="1">
      <alignment horizontal="left" vertical="center"/>
    </xf>
    <xf numFmtId="0" fontId="13" fillId="0" borderId="10" xfId="0" applyFont="1" applyBorder="1" applyAlignment="1">
      <alignment horizontal="left" vertical="center"/>
    </xf>
    <xf numFmtId="0" fontId="13" fillId="0" borderId="8" xfId="0" applyFont="1" applyBorder="1" applyAlignment="1">
      <alignment horizontal="left" vertical="center"/>
    </xf>
    <xf numFmtId="0" fontId="12" fillId="0" borderId="91" xfId="0" applyFont="1" applyBorder="1" applyAlignment="1">
      <alignment horizontal="center" vertical="center"/>
    </xf>
    <xf numFmtId="0" fontId="12" fillId="0" borderId="8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14" xfId="0" applyFont="1" applyBorder="1" applyAlignment="1">
      <alignment horizontal="center" vertical="center" wrapText="1"/>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6" xfId="0" applyFont="1" applyFill="1" applyBorder="1" applyAlignment="1">
      <alignment horizontal="center" vertical="center"/>
    </xf>
    <xf numFmtId="0" fontId="12" fillId="5" borderId="67" xfId="0" applyFont="1" applyFill="1" applyBorder="1" applyAlignment="1">
      <alignment horizontal="center" vertical="center"/>
    </xf>
    <xf numFmtId="0" fontId="12" fillId="5" borderId="72" xfId="0" applyFont="1" applyFill="1" applyBorder="1" applyAlignment="1">
      <alignment horizontal="center" vertical="center"/>
    </xf>
    <xf numFmtId="0" fontId="12" fillId="5" borderId="63" xfId="0" applyFont="1" applyFill="1" applyBorder="1" applyAlignment="1">
      <alignment horizontal="center" vertical="center"/>
    </xf>
    <xf numFmtId="0" fontId="17" fillId="5" borderId="63" xfId="0" applyFont="1" applyFill="1" applyBorder="1" applyAlignment="1">
      <alignment horizontal="center" vertical="center" wrapText="1"/>
    </xf>
    <xf numFmtId="0" fontId="17" fillId="5" borderId="90" xfId="0" applyFont="1" applyFill="1" applyBorder="1" applyAlignment="1">
      <alignment horizontal="center" vertical="center"/>
    </xf>
    <xf numFmtId="0" fontId="12" fillId="0" borderId="79" xfId="0" applyFont="1" applyBorder="1" applyAlignment="1">
      <alignment horizontal="center" vertical="center"/>
    </xf>
    <xf numFmtId="0" fontId="12" fillId="0" borderId="71" xfId="0" applyFont="1" applyBorder="1" applyAlignment="1">
      <alignment horizontal="center" vertical="center"/>
    </xf>
    <xf numFmtId="0" fontId="15" fillId="4" borderId="87" xfId="0" applyFont="1" applyFill="1" applyBorder="1" applyAlignment="1">
      <alignment horizontal="center" vertical="center"/>
    </xf>
    <xf numFmtId="0" fontId="15" fillId="4" borderId="86" xfId="0" applyFont="1" applyFill="1" applyBorder="1" applyAlignment="1">
      <alignment horizontal="center" vertical="center"/>
    </xf>
    <xf numFmtId="0" fontId="12" fillId="0" borderId="87" xfId="0" applyFont="1" applyBorder="1" applyAlignment="1">
      <alignment horizontal="center" vertical="center"/>
    </xf>
    <xf numFmtId="0" fontId="12" fillId="0" borderId="86" xfId="0" applyFont="1" applyBorder="1" applyAlignment="1">
      <alignment horizontal="center" vertical="center"/>
    </xf>
    <xf numFmtId="0" fontId="12" fillId="4" borderId="62" xfId="0" applyFont="1" applyFill="1" applyBorder="1" applyAlignment="1">
      <alignment horizontal="center" vertical="center"/>
    </xf>
    <xf numFmtId="0" fontId="12" fillId="4" borderId="68"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72" xfId="0" applyFont="1" applyBorder="1" applyAlignment="1">
      <alignment horizontal="center" vertical="center" wrapText="1"/>
    </xf>
    <xf numFmtId="0" fontId="12" fillId="0" borderId="83" xfId="0" applyFont="1" applyBorder="1" applyAlignment="1">
      <alignment horizontal="center" vertical="center" wrapText="1"/>
    </xf>
    <xf numFmtId="0" fontId="12" fillId="4" borderId="40" xfId="0" applyFont="1" applyFill="1" applyBorder="1" applyAlignment="1">
      <alignment horizontal="center" vertical="center" wrapText="1"/>
    </xf>
    <xf numFmtId="0" fontId="12" fillId="11" borderId="96" xfId="0" applyFont="1" applyFill="1" applyBorder="1" applyAlignment="1">
      <alignment horizontal="center" vertical="center"/>
    </xf>
    <xf numFmtId="0" fontId="12" fillId="11" borderId="97" xfId="0" applyFont="1" applyFill="1" applyBorder="1" applyAlignment="1">
      <alignment horizontal="center" vertical="center"/>
    </xf>
    <xf numFmtId="0" fontId="12" fillId="0" borderId="47" xfId="0" applyFont="1" applyBorder="1" applyAlignment="1">
      <alignment horizontal="left" vertical="center" indent="1"/>
    </xf>
    <xf numFmtId="0" fontId="12" fillId="0" borderId="45" xfId="0" applyFont="1" applyBorder="1" applyAlignment="1">
      <alignment horizontal="left" vertical="center" indent="1"/>
    </xf>
    <xf numFmtId="0" fontId="12" fillId="0" borderId="46" xfId="0" applyFont="1" applyBorder="1" applyAlignment="1">
      <alignment horizontal="left" vertical="center" indent="1"/>
    </xf>
    <xf numFmtId="0" fontId="12" fillId="0" borderId="94" xfId="0" applyFont="1" applyBorder="1" applyAlignment="1">
      <alignment horizontal="center" vertical="center"/>
    </xf>
    <xf numFmtId="0" fontId="12" fillId="0" borderId="31" xfId="0" applyFont="1" applyBorder="1" applyAlignment="1">
      <alignment horizontal="center" vertical="center"/>
    </xf>
    <xf numFmtId="0" fontId="12" fillId="11" borderId="42" xfId="0" applyFont="1" applyFill="1" applyBorder="1" applyAlignment="1">
      <alignment horizontal="center" vertical="center"/>
    </xf>
    <xf numFmtId="0" fontId="12" fillId="11" borderId="40" xfId="0" applyFont="1" applyFill="1" applyBorder="1" applyAlignment="1">
      <alignment horizontal="center" vertical="center"/>
    </xf>
    <xf numFmtId="0" fontId="12" fillId="11" borderId="41" xfId="0" applyFont="1" applyFill="1" applyBorder="1" applyAlignment="1">
      <alignment horizontal="center" vertical="center"/>
    </xf>
    <xf numFmtId="0" fontId="12" fillId="0" borderId="47"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27" xfId="0" applyFont="1" applyBorder="1" applyAlignment="1">
      <alignment horizontal="left" vertical="center" indent="1"/>
    </xf>
    <xf numFmtId="0" fontId="12" fillId="0" borderId="18" xfId="0" applyFont="1" applyBorder="1" applyAlignment="1">
      <alignment horizontal="left" vertical="center" indent="1"/>
    </xf>
    <xf numFmtId="0" fontId="12" fillId="0" borderId="11" xfId="0" applyFont="1" applyBorder="1" applyAlignment="1">
      <alignment horizontal="left" vertical="center" indent="1"/>
    </xf>
    <xf numFmtId="0" fontId="12" fillId="0" borderId="94" xfId="0" applyFont="1" applyBorder="1" applyAlignment="1">
      <alignment horizontal="center" vertical="center" wrapText="1"/>
    </xf>
    <xf numFmtId="0" fontId="12" fillId="0" borderId="78"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left" vertical="top"/>
    </xf>
    <xf numFmtId="0" fontId="12" fillId="0" borderId="30" xfId="0" applyFont="1" applyBorder="1" applyAlignment="1">
      <alignment horizontal="left" vertical="top"/>
    </xf>
    <xf numFmtId="0" fontId="12" fillId="0" borderId="31" xfId="0" applyFont="1" applyBorder="1" applyAlignment="1">
      <alignment horizontal="left" vertical="top"/>
    </xf>
    <xf numFmtId="0" fontId="12" fillId="0" borderId="51" xfId="0" applyFont="1" applyBorder="1" applyAlignment="1">
      <alignment horizontal="left" vertical="top"/>
    </xf>
    <xf numFmtId="0" fontId="12" fillId="0" borderId="0" xfId="0" applyFont="1" applyAlignment="1">
      <alignment horizontal="left" vertical="top"/>
    </xf>
    <xf numFmtId="0" fontId="12" fillId="0" borderId="50"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4" borderId="44"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7" xfId="0" applyFont="1" applyFill="1" applyBorder="1" applyAlignment="1">
      <alignment horizontal="center" vertical="center"/>
    </xf>
    <xf numFmtId="0" fontId="12" fillId="0" borderId="44" xfId="0" applyFont="1" applyBorder="1" applyAlignment="1">
      <alignment horizontal="center" vertical="center" wrapText="1"/>
    </xf>
  </cellXfs>
  <cellStyles count="4">
    <cellStyle name="パーセント" xfId="2" builtinId="5"/>
    <cellStyle name="桁区切り" xfId="1" builtinId="6"/>
    <cellStyle name="標準" xfId="0" builtinId="0"/>
    <cellStyle name="標準 2" xfId="3" xr:uid="{7C2C637B-5702-4FD8-9793-0009315F174F}"/>
  </cellStyles>
  <dxfs count="284">
    <dxf>
      <fill>
        <patternFill>
          <bgColor theme="0" tint="-0.24994659260841701"/>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66"/>
      </font>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24994659260841701"/>
        </patternFill>
      </fill>
    </dxf>
    <dxf>
      <font>
        <color theme="0"/>
      </font>
      <fill>
        <patternFill patternType="none">
          <bgColor auto="1"/>
        </patternFill>
      </fill>
    </dxf>
    <dxf>
      <font>
        <b/>
        <i val="0"/>
        <color rgb="FFFF0066"/>
      </font>
      <fill>
        <patternFill patternType="solid">
          <bgColor theme="2" tint="-9.9948118533890809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ont>
        <u val="none"/>
        <color rgb="FFFF0066"/>
      </font>
      <border>
        <left/>
        <right/>
        <top/>
        <bottom/>
      </border>
    </dxf>
    <dxf>
      <fill>
        <patternFill>
          <bgColor theme="0" tint="-0.24994659260841701"/>
        </patternFill>
      </fill>
    </dxf>
    <dxf>
      <fill>
        <patternFill>
          <bgColor theme="0"/>
        </patternFill>
      </fill>
    </dxf>
    <dxf>
      <fill>
        <patternFill>
          <bgColor theme="0" tint="-0.499984740745262"/>
        </patternFill>
      </fill>
    </dxf>
    <dxf>
      <fill>
        <patternFill>
          <bgColor theme="6" tint="0.39994506668294322"/>
        </patternFill>
      </fill>
    </dxf>
    <dxf>
      <fill>
        <patternFill>
          <bgColor theme="0"/>
        </patternFill>
      </fill>
    </dxf>
    <dxf>
      <fill>
        <patternFill>
          <bgColor theme="0"/>
        </patternFill>
      </fill>
    </dxf>
    <dxf>
      <fill>
        <patternFill patternType="solid">
          <bgColor theme="0"/>
        </patternFill>
      </fill>
    </dxf>
    <dxf>
      <fill>
        <patternFill>
          <bgColor theme="0" tint="-0.499984740745262"/>
        </patternFill>
      </fill>
    </dxf>
    <dxf>
      <fill>
        <patternFill>
          <bgColor rgb="FFFFFF99"/>
        </patternFill>
      </fill>
    </dxf>
    <dxf>
      <fill>
        <patternFill>
          <bgColor theme="0"/>
        </patternFill>
      </fill>
    </dxf>
    <dxf>
      <fill>
        <patternFill>
          <bgColor theme="0"/>
        </patternFill>
      </fill>
    </dxf>
    <dxf>
      <fill>
        <patternFill>
          <bgColor theme="6" tint="0.39994506668294322"/>
        </patternFill>
      </fill>
    </dxf>
    <dxf>
      <fill>
        <patternFill>
          <bgColor theme="0"/>
        </patternFill>
      </fill>
    </dxf>
    <dxf>
      <fill>
        <patternFill>
          <bgColor rgb="FFFFFF99"/>
        </patternFill>
      </fill>
    </dxf>
    <dxf>
      <fill>
        <patternFill>
          <bgColor theme="0"/>
        </patternFill>
      </fill>
    </dxf>
    <dxf>
      <fill>
        <patternFill>
          <bgColor theme="0"/>
        </patternFill>
      </fill>
    </dxf>
    <dxf>
      <font>
        <b/>
        <i val="0"/>
        <strike val="0"/>
        <color rgb="FFFF0066"/>
      </font>
    </dxf>
    <dxf>
      <font>
        <b/>
        <i val="0"/>
        <color rgb="FFFF0066"/>
      </font>
      <fill>
        <patternFill>
          <bgColor rgb="FFFFFF99"/>
        </patternFill>
      </fill>
    </dxf>
    <dxf>
      <fill>
        <patternFill>
          <bgColor theme="6" tint="0.39994506668294322"/>
        </patternFill>
      </fill>
    </dxf>
    <dxf>
      <fill>
        <patternFill>
          <bgColor theme="0"/>
        </patternFill>
      </fill>
    </dxf>
    <dxf>
      <fill>
        <patternFill>
          <bgColor rgb="FFFFFF99"/>
        </patternFill>
      </fill>
    </dxf>
    <dxf>
      <fill>
        <patternFill>
          <bgColor theme="0"/>
        </patternFill>
      </fill>
    </dxf>
    <dxf>
      <fill>
        <patternFill>
          <bgColor theme="0"/>
        </patternFill>
      </fill>
    </dxf>
    <dxf>
      <font>
        <b/>
        <i val="0"/>
        <color rgb="FFFF0066"/>
      </font>
      <fill>
        <patternFill patternType="solid">
          <bgColor rgb="FFFFFF99"/>
        </patternFill>
      </fill>
    </dxf>
    <dxf>
      <fill>
        <patternFill>
          <bgColor theme="0"/>
        </patternFill>
      </fill>
    </dxf>
    <dxf>
      <fill>
        <patternFill>
          <bgColor rgb="FFFFFF99"/>
        </patternFill>
      </fill>
    </dxf>
    <dxf>
      <fill>
        <patternFill>
          <bgColor theme="0" tint="-0.24994659260841701"/>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ont>
        <b/>
        <i val="0"/>
        <color rgb="FFFF0066"/>
      </font>
    </dxf>
    <dxf>
      <fill>
        <patternFill>
          <bgColor rgb="FFFFFF99"/>
        </patternFill>
      </fill>
    </dxf>
    <dxf>
      <fill>
        <patternFill>
          <bgColor rgb="FFFFFF99"/>
        </patternFill>
      </fill>
    </dxf>
    <dxf>
      <fill>
        <patternFill>
          <bgColor theme="0"/>
        </patternFill>
      </fill>
    </dxf>
    <dxf>
      <fill>
        <patternFill>
          <bgColor theme="0" tint="-0.24994659260841701"/>
        </patternFill>
      </fill>
    </dxf>
    <dxf>
      <fill>
        <patternFill>
          <bgColor rgb="FFFFFF99"/>
        </patternFill>
      </fill>
    </dxf>
    <dxf>
      <font>
        <b/>
        <i val="0"/>
        <color rgb="FFFF0066"/>
      </font>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tint="-0.499984740745262"/>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patternFill>
      </fill>
    </dxf>
    <dxf>
      <font>
        <b val="0"/>
        <i val="0"/>
        <color theme="1"/>
      </font>
      <fill>
        <patternFill>
          <bgColor theme="0" tint="-0.34998626667073579"/>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ont>
        <b/>
        <i val="0"/>
        <color rgb="FFFF0000"/>
      </font>
    </dxf>
    <dxf>
      <font>
        <b val="0"/>
        <i val="0"/>
        <color theme="1"/>
      </font>
      <fill>
        <patternFill>
          <bgColor theme="0" tint="-0.34998626667073579"/>
        </patternFill>
      </fill>
      <border>
        <left style="thin">
          <color auto="1"/>
        </left>
        <right style="thin">
          <color auto="1"/>
        </right>
        <top style="thin">
          <color auto="1"/>
        </top>
        <bottom style="thin">
          <color auto="1"/>
        </bottom>
        <vertical/>
        <horizontal/>
      </border>
    </dxf>
    <dxf>
      <fill>
        <patternFill>
          <bgColor theme="0"/>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ont>
        <b/>
        <i val="0"/>
        <color rgb="FFFF0000"/>
      </font>
      <fill>
        <patternFill>
          <bgColor rgb="FFFFFF00"/>
        </patternFill>
      </fill>
    </dxf>
    <dxf>
      <fill>
        <patternFill>
          <bgColor theme="6" tint="0.79998168889431442"/>
        </patternFill>
      </fill>
    </dxf>
    <dxf>
      <fill>
        <patternFill>
          <bgColor theme="6" tint="0.79998168889431442"/>
        </patternFill>
      </fill>
    </dxf>
    <dxf>
      <fill>
        <patternFill>
          <bgColor rgb="FFFFFF99"/>
        </patternFill>
      </fill>
    </dxf>
    <dxf>
      <font>
        <b/>
        <i val="0"/>
        <color rgb="FFFF0000"/>
      </font>
      <fill>
        <patternFill>
          <bgColor rgb="FFFFFF00"/>
        </patternFill>
      </fill>
    </dxf>
  </dxfs>
  <tableStyles count="0" defaultTableStyle="TableStyleMedium2" defaultPivotStyle="PivotStyleLight16"/>
  <colors>
    <mruColors>
      <color rgb="FFCCECFF"/>
      <color rgb="FF99CCFF"/>
      <color rgb="FFD9FFFF"/>
      <color rgb="FFFFFF99"/>
      <color rgb="FFFF0066"/>
      <color rgb="FF0000FF"/>
      <color rgb="FFCC66FF"/>
      <color rgb="FFFEA4FF"/>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fmlaLink="$AK$4" lockText="1" noThreeD="1"/>
</file>

<file path=xl/ctrlProps/ctrlProp10.xml><?xml version="1.0" encoding="utf-8"?>
<formControlPr xmlns="http://schemas.microsoft.com/office/spreadsheetml/2009/9/main" objectType="CheckBox" fmlaLink="$M$24" lockText="1" noThreeD="1"/>
</file>

<file path=xl/ctrlProps/ctrlProp2.xml><?xml version="1.0" encoding="utf-8"?>
<formControlPr xmlns="http://schemas.microsoft.com/office/spreadsheetml/2009/9/main" objectType="CheckBox" fmlaLink="$AJ$1" lockText="1" noThreeD="1"/>
</file>

<file path=xl/ctrlProps/ctrlProp3.xml><?xml version="1.0" encoding="utf-8"?>
<formControlPr xmlns="http://schemas.microsoft.com/office/spreadsheetml/2009/9/main" objectType="CheckBox" fmlaLink="$AN$1" lockText="1" noThreeD="1"/>
</file>

<file path=xl/ctrlProps/ctrlProp4.xml><?xml version="1.0" encoding="utf-8"?>
<formControlPr xmlns="http://schemas.microsoft.com/office/spreadsheetml/2009/9/main" objectType="CheckBox" fmlaLink="$AL$1" lockText="1" noThreeD="1"/>
</file>

<file path=xl/ctrlProps/ctrlProp5.xml><?xml version="1.0" encoding="utf-8"?>
<formControlPr xmlns="http://schemas.microsoft.com/office/spreadsheetml/2009/9/main" objectType="CheckBox" fmlaLink="$AQ$1" lockText="1" noThreeD="1"/>
</file>

<file path=xl/ctrlProps/ctrlProp6.xml><?xml version="1.0" encoding="utf-8"?>
<formControlPr xmlns="http://schemas.microsoft.com/office/spreadsheetml/2009/9/main" objectType="CheckBox" fmlaLink="$AQ$1" lockText="1" noThreeD="1"/>
</file>

<file path=xl/ctrlProps/ctrlProp7.xml><?xml version="1.0" encoding="utf-8"?>
<formControlPr xmlns="http://schemas.microsoft.com/office/spreadsheetml/2009/9/main" objectType="CheckBox" fmlaLink="$AY$1" lockText="1" noThreeD="1"/>
</file>

<file path=xl/ctrlProps/ctrlProp8.xml><?xml version="1.0" encoding="utf-8"?>
<formControlPr xmlns="http://schemas.microsoft.com/office/spreadsheetml/2009/9/main" objectType="CheckBox" fmlaLink="$AC$1" lockText="1" noThreeD="1"/>
</file>

<file path=xl/ctrlProps/ctrlProp9.xml><?xml version="1.0" encoding="utf-8"?>
<formControlPr xmlns="http://schemas.microsoft.com/office/spreadsheetml/2009/9/main" objectType="CheckBox" fmlaLink="$V$1" lockText="1" noThreeD="1"/>
</file>

<file path=xl/drawings/drawing1.xml><?xml version="1.0" encoding="utf-8"?>
<xdr:wsDr xmlns:xdr="http://schemas.openxmlformats.org/drawingml/2006/spreadsheetDrawing" xmlns:a="http://schemas.openxmlformats.org/drawingml/2006/main">
  <xdr:twoCellAnchor>
    <xdr:from>
      <xdr:col>22</xdr:col>
      <xdr:colOff>38100</xdr:colOff>
      <xdr:row>17</xdr:row>
      <xdr:rowOff>171450</xdr:rowOff>
    </xdr:from>
    <xdr:to>
      <xdr:col>31</xdr:col>
      <xdr:colOff>209550</xdr:colOff>
      <xdr:row>19</xdr:row>
      <xdr:rowOff>102976</xdr:rowOff>
    </xdr:to>
    <xdr:sp macro="" textlink="">
      <xdr:nvSpPr>
        <xdr:cNvPr id="2" name="吹き出し: 線 1">
          <a:extLst>
            <a:ext uri="{FF2B5EF4-FFF2-40B4-BE49-F238E27FC236}">
              <a16:creationId xmlns:a16="http://schemas.microsoft.com/office/drawing/2014/main" id="{00000000-0008-0000-0000-000002000000}"/>
            </a:ext>
          </a:extLst>
        </xdr:cNvPr>
        <xdr:cNvSpPr/>
      </xdr:nvSpPr>
      <xdr:spPr>
        <a:xfrm>
          <a:off x="7429500" y="3914775"/>
          <a:ext cx="3390900" cy="407776"/>
        </a:xfrm>
        <a:prstGeom prst="borderCallout1">
          <a:avLst>
            <a:gd name="adj1" fmla="val 99117"/>
            <a:gd name="adj2" fmla="val 62074"/>
            <a:gd name="adj3" fmla="val 177961"/>
            <a:gd name="adj4" fmla="val 61808"/>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chemeClr val="accent3">
                  <a:lumMod val="50000"/>
                </a:schemeClr>
              </a:solidFill>
            </a:rPr>
            <a:t>◆該当欄にプルダウンから〇を選択してください。</a:t>
          </a:r>
          <a:endParaRPr kumimoji="1" lang="en-US" altLang="ja-JP" sz="1100" b="0">
            <a:solidFill>
              <a:schemeClr val="accent3">
                <a:lumMod val="5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37</xdr:col>
          <xdr:colOff>19050</xdr:colOff>
          <xdr:row>3</xdr:row>
          <xdr:rowOff>66675</xdr:rowOff>
        </xdr:from>
        <xdr:to>
          <xdr:col>39</xdr:col>
          <xdr:colOff>19050</xdr:colOff>
          <xdr:row>4</xdr:row>
          <xdr:rowOff>180975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xdr:from>
      <xdr:col>38</xdr:col>
      <xdr:colOff>47625</xdr:colOff>
      <xdr:row>9</xdr:row>
      <xdr:rowOff>1</xdr:rowOff>
    </xdr:from>
    <xdr:to>
      <xdr:col>43</xdr:col>
      <xdr:colOff>314325</xdr:colOff>
      <xdr:row>10</xdr:row>
      <xdr:rowOff>107026</xdr:rowOff>
    </xdr:to>
    <xdr:sp macro="" textlink="">
      <xdr:nvSpPr>
        <xdr:cNvPr id="13" name="吹き出し: 線 12">
          <a:extLst>
            <a:ext uri="{FF2B5EF4-FFF2-40B4-BE49-F238E27FC236}">
              <a16:creationId xmlns:a16="http://schemas.microsoft.com/office/drawing/2014/main" id="{00000000-0008-0000-0000-00000D000000}"/>
            </a:ext>
          </a:extLst>
        </xdr:cNvPr>
        <xdr:cNvSpPr/>
      </xdr:nvSpPr>
      <xdr:spPr>
        <a:xfrm>
          <a:off x="13439775" y="2066926"/>
          <a:ext cx="1981200" cy="288000"/>
        </a:xfrm>
        <a:prstGeom prst="borderCallout1">
          <a:avLst>
            <a:gd name="adj1" fmla="val 100480"/>
            <a:gd name="adj2" fmla="val 50617"/>
            <a:gd name="adj3" fmla="val 171719"/>
            <a:gd name="adj4" fmla="val 50436"/>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accent3">
                  <a:lumMod val="50000"/>
                </a:schemeClr>
              </a:solidFill>
            </a:rPr>
            <a:t>記入日を入力してください。</a:t>
          </a:r>
        </a:p>
      </xdr:txBody>
    </xdr:sp>
    <xdr:clientData/>
  </xdr:twoCellAnchor>
  <xdr:twoCellAnchor>
    <xdr:from>
      <xdr:col>9</xdr:col>
      <xdr:colOff>333375</xdr:colOff>
      <xdr:row>19</xdr:row>
      <xdr:rowOff>104775</xdr:rowOff>
    </xdr:from>
    <xdr:to>
      <xdr:col>11</xdr:col>
      <xdr:colOff>7575</xdr:colOff>
      <xdr:row>19</xdr:row>
      <xdr:rowOff>104775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flipV="1">
          <a:off x="3143250" y="4267200"/>
          <a:ext cx="36000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17369</xdr:colOff>
      <xdr:row>19</xdr:row>
      <xdr:rowOff>152400</xdr:rowOff>
    </xdr:from>
    <xdr:to>
      <xdr:col>10</xdr:col>
      <xdr:colOff>345852</xdr:colOff>
      <xdr:row>20</xdr:row>
      <xdr:rowOff>166275</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3211045" y="4343400"/>
          <a:ext cx="328483" cy="249199"/>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0</xdr:colOff>
      <xdr:row>37</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715500" y="892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35</xdr:col>
      <xdr:colOff>171450</xdr:colOff>
      <xdr:row>19</xdr:row>
      <xdr:rowOff>9525</xdr:rowOff>
    </xdr:from>
    <xdr:to>
      <xdr:col>35</xdr:col>
      <xdr:colOff>171450</xdr:colOff>
      <xdr:row>23</xdr:row>
      <xdr:rowOff>5775</xdr:rowOff>
    </xdr:to>
    <xdr:cxnSp macro="">
      <xdr:nvCxnSpPr>
        <xdr:cNvPr id="7" name="直線矢印コネクタ 6">
          <a:extLst>
            <a:ext uri="{FF2B5EF4-FFF2-40B4-BE49-F238E27FC236}">
              <a16:creationId xmlns:a16="http://schemas.microsoft.com/office/drawing/2014/main" id="{E237FFE8-37DF-40DD-A75D-FD3CC1779CF3}"/>
            </a:ext>
          </a:extLst>
        </xdr:cNvPr>
        <xdr:cNvCxnSpPr/>
      </xdr:nvCxnSpPr>
      <xdr:spPr>
        <a:xfrm>
          <a:off x="12525375" y="4229100"/>
          <a:ext cx="0" cy="1044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296115</xdr:colOff>
      <xdr:row>17</xdr:row>
      <xdr:rowOff>15039</xdr:rowOff>
    </xdr:from>
    <xdr:ext cx="1388970" cy="259045"/>
    <xdr:sp macro="" textlink="">
      <xdr:nvSpPr>
        <xdr:cNvPr id="8" name="吹き出し: 線 7">
          <a:extLst>
            <a:ext uri="{FF2B5EF4-FFF2-40B4-BE49-F238E27FC236}">
              <a16:creationId xmlns:a16="http://schemas.microsoft.com/office/drawing/2014/main" id="{00000000-0008-0000-0200-000008000000}"/>
            </a:ext>
          </a:extLst>
        </xdr:cNvPr>
        <xdr:cNvSpPr>
          <a:spLocks noChangeAspect="1"/>
        </xdr:cNvSpPr>
      </xdr:nvSpPr>
      <xdr:spPr>
        <a:xfrm>
          <a:off x="4753815" y="3872664"/>
          <a:ext cx="1388970" cy="259045"/>
        </a:xfrm>
        <a:prstGeom prst="borderCallout1">
          <a:avLst>
            <a:gd name="adj1" fmla="val 103774"/>
            <a:gd name="adj2" fmla="val 44211"/>
            <a:gd name="adj3" fmla="val 315967"/>
            <a:gd name="adj4" fmla="val 41857"/>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令和７年４月</a:t>
          </a:r>
          <a:r>
            <a:rPr kumimoji="1" lang="ja-JP" altLang="en-US" sz="1000" b="0">
              <a:solidFill>
                <a:schemeClr val="accent3">
                  <a:lumMod val="50000"/>
                </a:schemeClr>
              </a:solidFill>
            </a:rPr>
            <a:t>の入学者</a:t>
          </a:r>
        </a:p>
      </xdr:txBody>
    </xdr:sp>
    <xdr:clientData/>
  </xdr:oneCellAnchor>
  <xdr:oneCellAnchor>
    <xdr:from>
      <xdr:col>22</xdr:col>
      <xdr:colOff>87478</xdr:colOff>
      <xdr:row>17</xdr:row>
      <xdr:rowOff>5514</xdr:rowOff>
    </xdr:from>
    <xdr:ext cx="1863395" cy="259045"/>
    <xdr:sp macro="" textlink="">
      <xdr:nvSpPr>
        <xdr:cNvPr id="9" name="吹き出し: 線 8">
          <a:extLst>
            <a:ext uri="{FF2B5EF4-FFF2-40B4-BE49-F238E27FC236}">
              <a16:creationId xmlns:a16="http://schemas.microsoft.com/office/drawing/2014/main" id="{00000000-0008-0000-0200-000009000000}"/>
            </a:ext>
          </a:extLst>
        </xdr:cNvPr>
        <xdr:cNvSpPr>
          <a:spLocks noChangeAspect="1"/>
        </xdr:cNvSpPr>
      </xdr:nvSpPr>
      <xdr:spPr>
        <a:xfrm>
          <a:off x="7631278" y="3863139"/>
          <a:ext cx="1863395" cy="259045"/>
        </a:xfrm>
        <a:prstGeom prst="borderCallout1">
          <a:avLst>
            <a:gd name="adj1" fmla="val 96803"/>
            <a:gd name="adj2" fmla="val 42491"/>
            <a:gd name="adj3" fmla="val 166804"/>
            <a:gd name="adj4" fmla="val 41304"/>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の生徒数</a:t>
          </a:r>
        </a:p>
      </xdr:txBody>
    </xdr:sp>
    <xdr:clientData/>
  </xdr:oneCellAnchor>
  <xdr:twoCellAnchor editAs="absolute">
    <xdr:from>
      <xdr:col>14</xdr:col>
      <xdr:colOff>161925</xdr:colOff>
      <xdr:row>21</xdr:row>
      <xdr:rowOff>85725</xdr:rowOff>
    </xdr:from>
    <xdr:to>
      <xdr:col>16</xdr:col>
      <xdr:colOff>180975</xdr:colOff>
      <xdr:row>22</xdr:row>
      <xdr:rowOff>123825</xdr:rowOff>
    </xdr:to>
    <xdr:sp macro="" textlink="">
      <xdr:nvSpPr>
        <xdr:cNvPr id="10" name="楕円 9">
          <a:extLst>
            <a:ext uri="{FF2B5EF4-FFF2-40B4-BE49-F238E27FC236}">
              <a16:creationId xmlns:a16="http://schemas.microsoft.com/office/drawing/2014/main" id="{00000000-0008-0000-0200-00000A000000}"/>
            </a:ext>
          </a:extLst>
        </xdr:cNvPr>
        <xdr:cNvSpPr>
          <a:spLocks noChangeAspect="1"/>
        </xdr:cNvSpPr>
      </xdr:nvSpPr>
      <xdr:spPr>
        <a:xfrm>
          <a:off x="4962525" y="4676775"/>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twoCellAnchor editAs="absolute">
    <xdr:from>
      <xdr:col>23</xdr:col>
      <xdr:colOff>161925</xdr:colOff>
      <xdr:row>19</xdr:row>
      <xdr:rowOff>85725</xdr:rowOff>
    </xdr:from>
    <xdr:to>
      <xdr:col>25</xdr:col>
      <xdr:colOff>180975</xdr:colOff>
      <xdr:row>20</xdr:row>
      <xdr:rowOff>123825</xdr:rowOff>
    </xdr:to>
    <xdr:sp macro="" textlink="">
      <xdr:nvSpPr>
        <xdr:cNvPr id="11" name="楕円 10">
          <a:extLst>
            <a:ext uri="{FF2B5EF4-FFF2-40B4-BE49-F238E27FC236}">
              <a16:creationId xmlns:a16="http://schemas.microsoft.com/office/drawing/2014/main" id="{00000000-0008-0000-0200-00000B000000}"/>
            </a:ext>
          </a:extLst>
        </xdr:cNvPr>
        <xdr:cNvSpPr>
          <a:spLocks noChangeAspect="1"/>
        </xdr:cNvSpPr>
      </xdr:nvSpPr>
      <xdr:spPr>
        <a:xfrm>
          <a:off x="8048625" y="4295775"/>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oneCellAnchor>
    <xdr:from>
      <xdr:col>22</xdr:col>
      <xdr:colOff>30011</xdr:colOff>
      <xdr:row>31</xdr:row>
      <xdr:rowOff>147826</xdr:rowOff>
    </xdr:from>
    <xdr:ext cx="2456013" cy="259045"/>
    <xdr:sp macro="" textlink="">
      <xdr:nvSpPr>
        <xdr:cNvPr id="12" name="吹き出し: 線 11">
          <a:extLst>
            <a:ext uri="{FF2B5EF4-FFF2-40B4-BE49-F238E27FC236}">
              <a16:creationId xmlns:a16="http://schemas.microsoft.com/office/drawing/2014/main" id="{00000000-0008-0000-0200-00000C000000}"/>
            </a:ext>
          </a:extLst>
        </xdr:cNvPr>
        <xdr:cNvSpPr>
          <a:spLocks noChangeAspect="1"/>
        </xdr:cNvSpPr>
      </xdr:nvSpPr>
      <xdr:spPr>
        <a:xfrm>
          <a:off x="7573811" y="6653401"/>
          <a:ext cx="2456013" cy="259045"/>
        </a:xfrm>
        <a:prstGeom prst="borderCallout1">
          <a:avLst>
            <a:gd name="adj1" fmla="val 97185"/>
            <a:gd name="adj2" fmla="val 41550"/>
            <a:gd name="adj3" fmla="val 150948"/>
            <a:gd name="adj4" fmla="val 41267"/>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で入力してください。</a:t>
          </a:r>
        </a:p>
      </xdr:txBody>
    </xdr:sp>
    <xdr:clientData/>
  </xdr:oneCellAnchor>
  <xdr:twoCellAnchor editAs="absolute">
    <xdr:from>
      <xdr:col>22</xdr:col>
      <xdr:colOff>295274</xdr:colOff>
      <xdr:row>34</xdr:row>
      <xdr:rowOff>19050</xdr:rowOff>
    </xdr:from>
    <xdr:to>
      <xdr:col>27</xdr:col>
      <xdr:colOff>152399</xdr:colOff>
      <xdr:row>35</xdr:row>
      <xdr:rowOff>171450</xdr:rowOff>
    </xdr:to>
    <xdr:sp macro="" textlink="">
      <xdr:nvSpPr>
        <xdr:cNvPr id="13" name="楕円 12">
          <a:extLst>
            <a:ext uri="{FF2B5EF4-FFF2-40B4-BE49-F238E27FC236}">
              <a16:creationId xmlns:a16="http://schemas.microsoft.com/office/drawing/2014/main" id="{00000000-0008-0000-0200-00000D000000}"/>
            </a:ext>
          </a:extLst>
        </xdr:cNvPr>
        <xdr:cNvSpPr>
          <a:spLocks noChangeAspect="1"/>
        </xdr:cNvSpPr>
      </xdr:nvSpPr>
      <xdr:spPr>
        <a:xfrm>
          <a:off x="7839074" y="7048500"/>
          <a:ext cx="1571625" cy="32385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oneCellAnchor>
    <xdr:from>
      <xdr:col>10</xdr:col>
      <xdr:colOff>29904</xdr:colOff>
      <xdr:row>32</xdr:row>
      <xdr:rowOff>4951</xdr:rowOff>
    </xdr:from>
    <xdr:ext cx="2455993" cy="259045"/>
    <xdr:sp macro="" textlink="">
      <xdr:nvSpPr>
        <xdr:cNvPr id="14" name="吹き出し: 線 13">
          <a:extLst>
            <a:ext uri="{FF2B5EF4-FFF2-40B4-BE49-F238E27FC236}">
              <a16:creationId xmlns:a16="http://schemas.microsoft.com/office/drawing/2014/main" id="{00000000-0008-0000-0200-00000E000000}"/>
            </a:ext>
          </a:extLst>
        </xdr:cNvPr>
        <xdr:cNvSpPr>
          <a:spLocks noChangeAspect="1"/>
        </xdr:cNvSpPr>
      </xdr:nvSpPr>
      <xdr:spPr>
        <a:xfrm>
          <a:off x="3458904" y="6681976"/>
          <a:ext cx="2455993" cy="259045"/>
        </a:xfrm>
        <a:prstGeom prst="borderCallout1">
          <a:avLst>
            <a:gd name="adj1" fmla="val 100480"/>
            <a:gd name="adj2" fmla="val 33917"/>
            <a:gd name="adj3" fmla="val 271512"/>
            <a:gd name="adj4" fmla="val 35470"/>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0">
              <a:solidFill>
                <a:schemeClr val="accent3">
                  <a:lumMod val="50000"/>
                </a:schemeClr>
              </a:solidFill>
            </a:rPr>
            <a:t>就職進学者は</a:t>
          </a:r>
          <a:r>
            <a:rPr kumimoji="1" lang="ja-JP" altLang="en-US" sz="1000" b="1">
              <a:solidFill>
                <a:srgbClr val="FF0066"/>
              </a:solidFill>
            </a:rPr>
            <a:t>「進学者」</a:t>
          </a:r>
          <a:r>
            <a:rPr kumimoji="1" lang="ja-JP" altLang="en-US" sz="1000" b="0">
              <a:solidFill>
                <a:schemeClr val="accent3">
                  <a:lumMod val="50000"/>
                </a:schemeClr>
              </a:solidFill>
            </a:rPr>
            <a:t>に含めてください。</a:t>
          </a:r>
        </a:p>
      </xdr:txBody>
    </xdr:sp>
    <xdr:clientData/>
  </xdr:oneCellAnchor>
  <xdr:twoCellAnchor editAs="absolute">
    <xdr:from>
      <xdr:col>10</xdr:col>
      <xdr:colOff>266700</xdr:colOff>
      <xdr:row>36</xdr:row>
      <xdr:rowOff>9525</xdr:rowOff>
    </xdr:from>
    <xdr:to>
      <xdr:col>13</xdr:col>
      <xdr:colOff>318000</xdr:colOff>
      <xdr:row>37</xdr:row>
      <xdr:rowOff>0</xdr:rowOff>
    </xdr:to>
    <xdr:sp macro="" textlink="">
      <xdr:nvSpPr>
        <xdr:cNvPr id="15" name="楕円 14">
          <a:extLst>
            <a:ext uri="{FF2B5EF4-FFF2-40B4-BE49-F238E27FC236}">
              <a16:creationId xmlns:a16="http://schemas.microsoft.com/office/drawing/2014/main" id="{00000000-0008-0000-0200-00000F000000}"/>
            </a:ext>
          </a:extLst>
        </xdr:cNvPr>
        <xdr:cNvSpPr>
          <a:spLocks noChangeAspect="1"/>
        </xdr:cNvSpPr>
      </xdr:nvSpPr>
      <xdr:spPr>
        <a:xfrm>
          <a:off x="3695700" y="7391400"/>
          <a:ext cx="1080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oneCellAnchor>
    <xdr:from>
      <xdr:col>1</xdr:col>
      <xdr:colOff>104775</xdr:colOff>
      <xdr:row>15</xdr:row>
      <xdr:rowOff>139546</xdr:rowOff>
    </xdr:from>
    <xdr:ext cx="2790826" cy="425758"/>
    <xdr:sp macro="" textlink="">
      <xdr:nvSpPr>
        <xdr:cNvPr id="17" name="テキスト ボックス 16">
          <a:extLst>
            <a:ext uri="{FF2B5EF4-FFF2-40B4-BE49-F238E27FC236}">
              <a16:creationId xmlns:a16="http://schemas.microsoft.com/office/drawing/2014/main" id="{00000000-0008-0000-0200-000011000000}"/>
            </a:ext>
          </a:extLst>
        </xdr:cNvPr>
        <xdr:cNvSpPr txBox="1">
          <a:spLocks noChangeAspect="1"/>
        </xdr:cNvSpPr>
      </xdr:nvSpPr>
      <xdr:spPr>
        <a:xfrm>
          <a:off x="447675" y="3454246"/>
          <a:ext cx="2790826" cy="425758"/>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solidFill>
                <a:schemeClr val="accent3">
                  <a:lumMod val="50000"/>
                </a:schemeClr>
              </a:solidFill>
            </a:rPr>
            <a:t>入学定員を男女で分けていない場合は、</a:t>
          </a:r>
          <a:endParaRPr kumimoji="1" lang="en-US" altLang="ja-JP" sz="1000" b="0">
            <a:solidFill>
              <a:schemeClr val="accent3">
                <a:lumMod val="50000"/>
              </a:schemeClr>
            </a:solidFill>
          </a:endParaRPr>
        </a:p>
        <a:p>
          <a:pPr algn="l"/>
          <a:r>
            <a:rPr kumimoji="1" lang="ja-JP" altLang="en-US" sz="1000" b="0">
              <a:solidFill>
                <a:schemeClr val="accent3">
                  <a:lumMod val="50000"/>
                </a:schemeClr>
              </a:solidFill>
            </a:rPr>
            <a:t>計のみ数値を入力してください。</a:t>
          </a:r>
          <a:r>
            <a:rPr kumimoji="1" lang="ja-JP" altLang="en-US" sz="1000" b="1">
              <a:solidFill>
                <a:srgbClr val="FF0066"/>
              </a:solidFill>
            </a:rPr>
            <a:t>（セル結合</a:t>
          </a:r>
          <a:r>
            <a:rPr kumimoji="1" lang="en-US" altLang="ja-JP" sz="1000" b="1">
              <a:solidFill>
                <a:srgbClr val="FF0066"/>
              </a:solidFill>
            </a:rPr>
            <a:t>×</a:t>
          </a:r>
          <a:r>
            <a:rPr kumimoji="1" lang="ja-JP" altLang="en-US" sz="1000" b="1">
              <a:solidFill>
                <a:srgbClr val="FF0066"/>
              </a:solidFill>
            </a:rPr>
            <a:t>）</a:t>
          </a:r>
        </a:p>
      </xdr:txBody>
    </xdr:sp>
    <xdr:clientData/>
  </xdr:oneCellAnchor>
  <xdr:twoCellAnchor>
    <xdr:from>
      <xdr:col>3</xdr:col>
      <xdr:colOff>161925</xdr:colOff>
      <xdr:row>18</xdr:row>
      <xdr:rowOff>57150</xdr:rowOff>
    </xdr:from>
    <xdr:to>
      <xdr:col>3</xdr:col>
      <xdr:colOff>175875</xdr:colOff>
      <xdr:row>21</xdr:row>
      <xdr:rowOff>85725</xdr:rowOff>
    </xdr:to>
    <xdr:cxnSp macro="">
      <xdr:nvCxnSpPr>
        <xdr:cNvPr id="23" name="直線コネクタ 22">
          <a:extLst>
            <a:ext uri="{FF2B5EF4-FFF2-40B4-BE49-F238E27FC236}">
              <a16:creationId xmlns:a16="http://schemas.microsoft.com/office/drawing/2014/main" id="{00000000-0008-0000-0200-000017000000}"/>
            </a:ext>
          </a:extLst>
        </xdr:cNvPr>
        <xdr:cNvCxnSpPr>
          <a:cxnSpLocks/>
          <a:endCxn id="2" idx="0"/>
        </xdr:cNvCxnSpPr>
      </xdr:nvCxnSpPr>
      <xdr:spPr>
        <a:xfrm>
          <a:off x="1190625" y="4086225"/>
          <a:ext cx="13950" cy="590550"/>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36</xdr:col>
          <xdr:colOff>123825</xdr:colOff>
          <xdr:row>0</xdr:row>
          <xdr:rowOff>114300</xdr:rowOff>
        </xdr:from>
        <xdr:to>
          <xdr:col>37</xdr:col>
          <xdr:colOff>342900</xdr:colOff>
          <xdr:row>1</xdr:row>
          <xdr:rowOff>114300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2</xdr:col>
      <xdr:colOff>104775</xdr:colOff>
      <xdr:row>21</xdr:row>
      <xdr:rowOff>85725</xdr:rowOff>
    </xdr:from>
    <xdr:to>
      <xdr:col>4</xdr:col>
      <xdr:colOff>246975</xdr:colOff>
      <xdr:row>22</xdr:row>
      <xdr:rowOff>123825</xdr:rowOff>
    </xdr:to>
    <xdr:sp macro="" textlink="">
      <xdr:nvSpPr>
        <xdr:cNvPr id="2" name="楕円 1">
          <a:extLst>
            <a:ext uri="{FF2B5EF4-FFF2-40B4-BE49-F238E27FC236}">
              <a16:creationId xmlns:a16="http://schemas.microsoft.com/office/drawing/2014/main" id="{00000000-0008-0000-0200-000002000000}"/>
            </a:ext>
          </a:extLst>
        </xdr:cNvPr>
        <xdr:cNvSpPr>
          <a:spLocks noChangeAspect="1"/>
        </xdr:cNvSpPr>
      </xdr:nvSpPr>
      <xdr:spPr>
        <a:xfrm>
          <a:off x="790575" y="4676775"/>
          <a:ext cx="828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3">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xdr:colOff>
          <xdr:row>0</xdr:row>
          <xdr:rowOff>114300</xdr:rowOff>
        </xdr:from>
        <xdr:to>
          <xdr:col>42</xdr:col>
          <xdr:colOff>28575</xdr:colOff>
          <xdr:row>1</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4</xdr:col>
      <xdr:colOff>144767</xdr:colOff>
      <xdr:row>50</xdr:row>
      <xdr:rowOff>76200</xdr:rowOff>
    </xdr:from>
    <xdr:to>
      <xdr:col>4</xdr:col>
      <xdr:colOff>230995</xdr:colOff>
      <xdr:row>54</xdr:row>
      <xdr:rowOff>4903</xdr:rowOff>
    </xdr:to>
    <xdr:cxnSp macro="">
      <xdr:nvCxnSpPr>
        <xdr:cNvPr id="6" name="直線コネクタ 5">
          <a:extLst>
            <a:ext uri="{FF2B5EF4-FFF2-40B4-BE49-F238E27FC236}">
              <a16:creationId xmlns:a16="http://schemas.microsoft.com/office/drawing/2014/main" id="{00000000-0008-0000-0300-000006000000}"/>
            </a:ext>
          </a:extLst>
        </xdr:cNvPr>
        <xdr:cNvCxnSpPr>
          <a:cxnSpLocks noChangeAspect="1"/>
          <a:endCxn id="4" idx="7"/>
        </xdr:cNvCxnSpPr>
      </xdr:nvCxnSpPr>
      <xdr:spPr>
        <a:xfrm flipH="1">
          <a:off x="1478267" y="11334750"/>
          <a:ext cx="86228" cy="652603"/>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13</xdr:col>
      <xdr:colOff>134190</xdr:colOff>
      <xdr:row>49</xdr:row>
      <xdr:rowOff>5515</xdr:rowOff>
    </xdr:from>
    <xdr:to>
      <xdr:col>17</xdr:col>
      <xdr:colOff>189660</xdr:colOff>
      <xdr:row>50</xdr:row>
      <xdr:rowOff>93110</xdr:rowOff>
    </xdr:to>
    <xdr:sp macro="" textlink="">
      <xdr:nvSpPr>
        <xdr:cNvPr id="8" name="吹き出し: 線 7">
          <a:extLst>
            <a:ext uri="{FF2B5EF4-FFF2-40B4-BE49-F238E27FC236}">
              <a16:creationId xmlns:a16="http://schemas.microsoft.com/office/drawing/2014/main" id="{00000000-0008-0000-0300-000008000000}"/>
            </a:ext>
          </a:extLst>
        </xdr:cNvPr>
        <xdr:cNvSpPr>
          <a:spLocks noChangeAspect="1"/>
        </xdr:cNvSpPr>
      </xdr:nvSpPr>
      <xdr:spPr>
        <a:xfrm>
          <a:off x="4468065" y="11092615"/>
          <a:ext cx="1388970" cy="259045"/>
        </a:xfrm>
        <a:prstGeom prst="borderCallout1">
          <a:avLst>
            <a:gd name="adj1" fmla="val 100479"/>
            <a:gd name="adj2" fmla="val 47702"/>
            <a:gd name="adj3" fmla="val 149059"/>
            <a:gd name="adj4" fmla="val 48437"/>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令和７年４月</a:t>
          </a:r>
          <a:r>
            <a:rPr kumimoji="1" lang="ja-JP" altLang="en-US" sz="1000" b="0">
              <a:solidFill>
                <a:schemeClr val="accent3">
                  <a:lumMod val="50000"/>
                </a:schemeClr>
              </a:solidFill>
            </a:rPr>
            <a:t>の入学者</a:t>
          </a:r>
        </a:p>
      </xdr:txBody>
    </xdr:sp>
    <xdr:clientData/>
  </xdr:twoCellAnchor>
  <xdr:twoCellAnchor editAs="absolute">
    <xdr:from>
      <xdr:col>14</xdr:col>
      <xdr:colOff>95249</xdr:colOff>
      <xdr:row>51</xdr:row>
      <xdr:rowOff>47625</xdr:rowOff>
    </xdr:from>
    <xdr:to>
      <xdr:col>16</xdr:col>
      <xdr:colOff>219074</xdr:colOff>
      <xdr:row>52</xdr:row>
      <xdr:rowOff>132578</xdr:rowOff>
    </xdr:to>
    <xdr:sp macro="" textlink="">
      <xdr:nvSpPr>
        <xdr:cNvPr id="9" name="楕円 8">
          <a:extLst>
            <a:ext uri="{FF2B5EF4-FFF2-40B4-BE49-F238E27FC236}">
              <a16:creationId xmlns:a16="http://schemas.microsoft.com/office/drawing/2014/main" id="{00000000-0008-0000-0300-000009000000}"/>
            </a:ext>
          </a:extLst>
        </xdr:cNvPr>
        <xdr:cNvSpPr>
          <a:spLocks noChangeAspect="1"/>
        </xdr:cNvSpPr>
      </xdr:nvSpPr>
      <xdr:spPr>
        <a:xfrm>
          <a:off x="4762499" y="11487150"/>
          <a:ext cx="790575" cy="256403"/>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30</xdr:col>
      <xdr:colOff>97003</xdr:colOff>
      <xdr:row>48</xdr:row>
      <xdr:rowOff>148390</xdr:rowOff>
    </xdr:from>
    <xdr:to>
      <xdr:col>35</xdr:col>
      <xdr:colOff>293523</xdr:colOff>
      <xdr:row>50</xdr:row>
      <xdr:rowOff>64535</xdr:rowOff>
    </xdr:to>
    <xdr:sp macro="" textlink="">
      <xdr:nvSpPr>
        <xdr:cNvPr id="10" name="吹き出し: 線 9">
          <a:extLst>
            <a:ext uri="{FF2B5EF4-FFF2-40B4-BE49-F238E27FC236}">
              <a16:creationId xmlns:a16="http://schemas.microsoft.com/office/drawing/2014/main" id="{00000000-0008-0000-0300-00000A000000}"/>
            </a:ext>
          </a:extLst>
        </xdr:cNvPr>
        <xdr:cNvSpPr>
          <a:spLocks noChangeAspect="1"/>
        </xdr:cNvSpPr>
      </xdr:nvSpPr>
      <xdr:spPr>
        <a:xfrm>
          <a:off x="10126828" y="11064040"/>
          <a:ext cx="1863395" cy="259045"/>
        </a:xfrm>
        <a:prstGeom prst="borderCallout1">
          <a:avLst>
            <a:gd name="adj1" fmla="val 96803"/>
            <a:gd name="adj2" fmla="val 48114"/>
            <a:gd name="adj3" fmla="val 179217"/>
            <a:gd name="adj4" fmla="val 48641"/>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の生徒数</a:t>
          </a:r>
        </a:p>
      </xdr:txBody>
    </xdr:sp>
    <xdr:clientData/>
  </xdr:twoCellAnchor>
  <xdr:twoCellAnchor editAs="absolute">
    <xdr:from>
      <xdr:col>32</xdr:col>
      <xdr:colOff>164081</xdr:colOff>
      <xdr:row>51</xdr:row>
      <xdr:rowOff>57151</xdr:rowOff>
    </xdr:from>
    <xdr:to>
      <xdr:col>34</xdr:col>
      <xdr:colOff>202181</xdr:colOff>
      <xdr:row>52</xdr:row>
      <xdr:rowOff>114301</xdr:rowOff>
    </xdr:to>
    <xdr:sp macro="" textlink="">
      <xdr:nvSpPr>
        <xdr:cNvPr id="11" name="楕円 10">
          <a:extLst>
            <a:ext uri="{FF2B5EF4-FFF2-40B4-BE49-F238E27FC236}">
              <a16:creationId xmlns:a16="http://schemas.microsoft.com/office/drawing/2014/main" id="{00000000-0008-0000-0300-00000B000000}"/>
            </a:ext>
          </a:extLst>
        </xdr:cNvPr>
        <xdr:cNvSpPr>
          <a:spLocks noChangeAspect="1"/>
        </xdr:cNvSpPr>
      </xdr:nvSpPr>
      <xdr:spPr>
        <a:xfrm>
          <a:off x="10860656" y="11496676"/>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21</xdr:col>
      <xdr:colOff>13910</xdr:colOff>
      <xdr:row>63</xdr:row>
      <xdr:rowOff>176402</xdr:rowOff>
    </xdr:from>
    <xdr:to>
      <xdr:col>28</xdr:col>
      <xdr:colOff>86737</xdr:colOff>
      <xdr:row>64</xdr:row>
      <xdr:rowOff>197322</xdr:rowOff>
    </xdr:to>
    <xdr:sp macro="" textlink="">
      <xdr:nvSpPr>
        <xdr:cNvPr id="12" name="吹き出し: 線 11">
          <a:extLst>
            <a:ext uri="{FF2B5EF4-FFF2-40B4-BE49-F238E27FC236}">
              <a16:creationId xmlns:a16="http://schemas.microsoft.com/office/drawing/2014/main" id="{00000000-0008-0000-0300-00000C000000}"/>
            </a:ext>
          </a:extLst>
        </xdr:cNvPr>
        <xdr:cNvSpPr>
          <a:spLocks noChangeAspect="1"/>
        </xdr:cNvSpPr>
      </xdr:nvSpPr>
      <xdr:spPr>
        <a:xfrm>
          <a:off x="7014785" y="14235302"/>
          <a:ext cx="2435027" cy="259045"/>
        </a:xfrm>
        <a:prstGeom prst="borderCallout1">
          <a:avLst>
            <a:gd name="adj1" fmla="val 97185"/>
            <a:gd name="adj2" fmla="val 40416"/>
            <a:gd name="adj3" fmla="val 196551"/>
            <a:gd name="adj4" fmla="val 40591"/>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で入力してください。</a:t>
          </a:r>
        </a:p>
      </xdr:txBody>
    </xdr:sp>
    <xdr:clientData/>
  </xdr:twoCellAnchor>
  <xdr:twoCellAnchor editAs="absolute">
    <xdr:from>
      <xdr:col>9</xdr:col>
      <xdr:colOff>182303</xdr:colOff>
      <xdr:row>63</xdr:row>
      <xdr:rowOff>224027</xdr:rowOff>
    </xdr:from>
    <xdr:to>
      <xdr:col>16</xdr:col>
      <xdr:colOff>304671</xdr:colOff>
      <xdr:row>65</xdr:row>
      <xdr:rowOff>6822</xdr:rowOff>
    </xdr:to>
    <xdr:sp macro="" textlink="">
      <xdr:nvSpPr>
        <xdr:cNvPr id="14" name="吹き出し: 線 13">
          <a:extLst>
            <a:ext uri="{FF2B5EF4-FFF2-40B4-BE49-F238E27FC236}">
              <a16:creationId xmlns:a16="http://schemas.microsoft.com/office/drawing/2014/main" id="{00000000-0008-0000-0300-00000E000000}"/>
            </a:ext>
          </a:extLst>
        </xdr:cNvPr>
        <xdr:cNvSpPr>
          <a:spLocks noChangeAspect="1"/>
        </xdr:cNvSpPr>
      </xdr:nvSpPr>
      <xdr:spPr>
        <a:xfrm>
          <a:off x="3182678" y="14282927"/>
          <a:ext cx="2455993" cy="259045"/>
        </a:xfrm>
        <a:prstGeom prst="borderCallout1">
          <a:avLst>
            <a:gd name="adj1" fmla="val 100480"/>
            <a:gd name="adj2" fmla="val 37795"/>
            <a:gd name="adj3" fmla="val 315636"/>
            <a:gd name="adj4" fmla="val 37796"/>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0">
              <a:solidFill>
                <a:schemeClr val="accent3">
                  <a:lumMod val="50000"/>
                </a:schemeClr>
              </a:solidFill>
            </a:rPr>
            <a:t>就職進学者は</a:t>
          </a:r>
          <a:r>
            <a:rPr kumimoji="1" lang="ja-JP" altLang="en-US" sz="1000" b="1">
              <a:solidFill>
                <a:srgbClr val="FF0066"/>
              </a:solidFill>
            </a:rPr>
            <a:t>「進学者」</a:t>
          </a:r>
          <a:r>
            <a:rPr kumimoji="1" lang="ja-JP" altLang="en-US" sz="1000" b="0">
              <a:solidFill>
                <a:schemeClr val="accent3">
                  <a:lumMod val="50000"/>
                </a:schemeClr>
              </a:solidFill>
            </a:rPr>
            <a:t>に含めてください。</a:t>
          </a:r>
        </a:p>
      </xdr:txBody>
    </xdr:sp>
    <xdr:clientData/>
  </xdr:twoCellAnchor>
  <xdr:twoCellAnchor editAs="absolute">
    <xdr:from>
      <xdr:col>10</xdr:col>
      <xdr:colOff>276225</xdr:colOff>
      <xdr:row>68</xdr:row>
      <xdr:rowOff>19051</xdr:rowOff>
    </xdr:from>
    <xdr:to>
      <xdr:col>14</xdr:col>
      <xdr:colOff>22725</xdr:colOff>
      <xdr:row>69</xdr:row>
      <xdr:rowOff>9526</xdr:rowOff>
    </xdr:to>
    <xdr:sp macro="" textlink="">
      <xdr:nvSpPr>
        <xdr:cNvPr id="15" name="楕円 14">
          <a:extLst>
            <a:ext uri="{FF2B5EF4-FFF2-40B4-BE49-F238E27FC236}">
              <a16:creationId xmlns:a16="http://schemas.microsoft.com/office/drawing/2014/main" id="{00000000-0008-0000-0300-00000F000000}"/>
            </a:ext>
          </a:extLst>
        </xdr:cNvPr>
        <xdr:cNvSpPr>
          <a:spLocks noChangeAspect="1"/>
        </xdr:cNvSpPr>
      </xdr:nvSpPr>
      <xdr:spPr>
        <a:xfrm>
          <a:off x="3609975" y="15087601"/>
          <a:ext cx="1080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13</xdr:col>
      <xdr:colOff>191340</xdr:colOff>
      <xdr:row>11</xdr:row>
      <xdr:rowOff>43051</xdr:rowOff>
    </xdr:from>
    <xdr:to>
      <xdr:col>17</xdr:col>
      <xdr:colOff>246810</xdr:colOff>
      <xdr:row>12</xdr:row>
      <xdr:rowOff>130646</xdr:rowOff>
    </xdr:to>
    <xdr:sp macro="" textlink="">
      <xdr:nvSpPr>
        <xdr:cNvPr id="20" name="吹き出し: 線 19">
          <a:extLst>
            <a:ext uri="{FF2B5EF4-FFF2-40B4-BE49-F238E27FC236}">
              <a16:creationId xmlns:a16="http://schemas.microsoft.com/office/drawing/2014/main" id="{00000000-0008-0000-0300-000014000000}"/>
            </a:ext>
          </a:extLst>
        </xdr:cNvPr>
        <xdr:cNvSpPr>
          <a:spLocks noChangeAspect="1"/>
        </xdr:cNvSpPr>
      </xdr:nvSpPr>
      <xdr:spPr>
        <a:xfrm>
          <a:off x="4525215" y="2757676"/>
          <a:ext cx="1388970" cy="259045"/>
        </a:xfrm>
        <a:prstGeom prst="borderCallout1">
          <a:avLst>
            <a:gd name="adj1" fmla="val 103774"/>
            <a:gd name="adj2" fmla="val 44211"/>
            <a:gd name="adj3" fmla="val 283919"/>
            <a:gd name="adj4" fmla="val 45972"/>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i="0">
              <a:solidFill>
                <a:srgbClr val="FF0066"/>
              </a:solidFill>
            </a:rPr>
            <a:t>令和７年４月</a:t>
          </a:r>
          <a:r>
            <a:rPr kumimoji="1" lang="ja-JP" altLang="en-US" sz="1000" b="0">
              <a:solidFill>
                <a:schemeClr val="accent3">
                  <a:lumMod val="50000"/>
                </a:schemeClr>
              </a:solidFill>
            </a:rPr>
            <a:t>の入学者</a:t>
          </a:r>
        </a:p>
      </xdr:txBody>
    </xdr:sp>
    <xdr:clientData/>
  </xdr:twoCellAnchor>
  <xdr:twoCellAnchor editAs="absolute">
    <xdr:from>
      <xdr:col>14</xdr:col>
      <xdr:colOff>142875</xdr:colOff>
      <xdr:row>15</xdr:row>
      <xdr:rowOff>76201</xdr:rowOff>
    </xdr:from>
    <xdr:to>
      <xdr:col>16</xdr:col>
      <xdr:colOff>180975</xdr:colOff>
      <xdr:row>16</xdr:row>
      <xdr:rowOff>133351</xdr:rowOff>
    </xdr:to>
    <xdr:sp macro="" textlink="">
      <xdr:nvSpPr>
        <xdr:cNvPr id="21" name="楕円 20">
          <a:extLst>
            <a:ext uri="{FF2B5EF4-FFF2-40B4-BE49-F238E27FC236}">
              <a16:creationId xmlns:a16="http://schemas.microsoft.com/office/drawing/2014/main" id="{00000000-0008-0000-0300-000015000000}"/>
            </a:ext>
          </a:extLst>
        </xdr:cNvPr>
        <xdr:cNvSpPr>
          <a:spLocks noChangeAspect="1"/>
        </xdr:cNvSpPr>
      </xdr:nvSpPr>
      <xdr:spPr>
        <a:xfrm>
          <a:off x="4810125" y="3495676"/>
          <a:ext cx="70485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xdr:from>
      <xdr:col>3</xdr:col>
      <xdr:colOff>175875</xdr:colOff>
      <xdr:row>12</xdr:row>
      <xdr:rowOff>54283</xdr:rowOff>
    </xdr:from>
    <xdr:to>
      <xdr:col>4</xdr:col>
      <xdr:colOff>119063</xdr:colOff>
      <xdr:row>15</xdr:row>
      <xdr:rowOff>66675</xdr:rowOff>
    </xdr:to>
    <xdr:cxnSp macro="">
      <xdr:nvCxnSpPr>
        <xdr:cNvPr id="24" name="直線コネクタ 23">
          <a:extLst>
            <a:ext uri="{FF2B5EF4-FFF2-40B4-BE49-F238E27FC236}">
              <a16:creationId xmlns:a16="http://schemas.microsoft.com/office/drawing/2014/main" id="{00000000-0008-0000-0300-000018000000}"/>
            </a:ext>
          </a:extLst>
        </xdr:cNvPr>
        <xdr:cNvCxnSpPr>
          <a:stCxn id="2" idx="2"/>
          <a:endCxn id="18" idx="0"/>
        </xdr:cNvCxnSpPr>
      </xdr:nvCxnSpPr>
      <xdr:spPr>
        <a:xfrm flipH="1">
          <a:off x="1176000" y="2940358"/>
          <a:ext cx="276563" cy="545792"/>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25</xdr:col>
      <xdr:colOff>111261</xdr:colOff>
      <xdr:row>24</xdr:row>
      <xdr:rowOff>224027</xdr:rowOff>
    </xdr:from>
    <xdr:to>
      <xdr:col>32</xdr:col>
      <xdr:colOff>203138</xdr:colOff>
      <xdr:row>26</xdr:row>
      <xdr:rowOff>73497</xdr:rowOff>
    </xdr:to>
    <xdr:sp macro="" textlink="">
      <xdr:nvSpPr>
        <xdr:cNvPr id="26" name="吹き出し: 線 25">
          <a:extLst>
            <a:ext uri="{FF2B5EF4-FFF2-40B4-BE49-F238E27FC236}">
              <a16:creationId xmlns:a16="http://schemas.microsoft.com/office/drawing/2014/main" id="{00000000-0008-0000-0300-00001A000000}"/>
            </a:ext>
          </a:extLst>
        </xdr:cNvPr>
        <xdr:cNvSpPr>
          <a:spLocks noChangeAspect="1"/>
        </xdr:cNvSpPr>
      </xdr:nvSpPr>
      <xdr:spPr>
        <a:xfrm>
          <a:off x="8464686" y="5719952"/>
          <a:ext cx="2435027" cy="259045"/>
        </a:xfrm>
        <a:prstGeom prst="borderCallout1">
          <a:avLst>
            <a:gd name="adj1" fmla="val 97185"/>
            <a:gd name="adj2" fmla="val 41550"/>
            <a:gd name="adj3" fmla="val 149879"/>
            <a:gd name="adj4" fmla="val 41736"/>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で入力してください。</a:t>
          </a:r>
        </a:p>
      </xdr:txBody>
    </xdr:sp>
    <xdr:clientData/>
  </xdr:twoCellAnchor>
  <xdr:twoCellAnchor editAs="absolute">
    <xdr:from>
      <xdr:col>26</xdr:col>
      <xdr:colOff>19050</xdr:colOff>
      <xdr:row>27</xdr:row>
      <xdr:rowOff>28575</xdr:rowOff>
    </xdr:from>
    <xdr:to>
      <xdr:col>30</xdr:col>
      <xdr:colOff>209550</xdr:colOff>
      <xdr:row>28</xdr:row>
      <xdr:rowOff>145125</xdr:rowOff>
    </xdr:to>
    <xdr:sp macro="" textlink="">
      <xdr:nvSpPr>
        <xdr:cNvPr id="27" name="楕円 26">
          <a:extLst>
            <a:ext uri="{FF2B5EF4-FFF2-40B4-BE49-F238E27FC236}">
              <a16:creationId xmlns:a16="http://schemas.microsoft.com/office/drawing/2014/main" id="{00000000-0008-0000-0300-00001B000000}"/>
            </a:ext>
          </a:extLst>
        </xdr:cNvPr>
        <xdr:cNvSpPr>
          <a:spLocks noChangeAspect="1"/>
        </xdr:cNvSpPr>
      </xdr:nvSpPr>
      <xdr:spPr>
        <a:xfrm>
          <a:off x="8715375" y="6115050"/>
          <a:ext cx="1524000" cy="2880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14</xdr:col>
      <xdr:colOff>243615</xdr:colOff>
      <xdr:row>24</xdr:row>
      <xdr:rowOff>195452</xdr:rowOff>
    </xdr:from>
    <xdr:to>
      <xdr:col>22</xdr:col>
      <xdr:colOff>32607</xdr:colOff>
      <xdr:row>26</xdr:row>
      <xdr:rowOff>44922</xdr:rowOff>
    </xdr:to>
    <xdr:sp macro="" textlink="">
      <xdr:nvSpPr>
        <xdr:cNvPr id="28" name="吹き出し: 線 27">
          <a:extLst>
            <a:ext uri="{FF2B5EF4-FFF2-40B4-BE49-F238E27FC236}">
              <a16:creationId xmlns:a16="http://schemas.microsoft.com/office/drawing/2014/main" id="{00000000-0008-0000-0300-00001C000000}"/>
            </a:ext>
          </a:extLst>
        </xdr:cNvPr>
        <xdr:cNvSpPr>
          <a:spLocks noChangeAspect="1"/>
        </xdr:cNvSpPr>
      </xdr:nvSpPr>
      <xdr:spPr>
        <a:xfrm>
          <a:off x="4910865" y="5691377"/>
          <a:ext cx="2455992" cy="259045"/>
        </a:xfrm>
        <a:prstGeom prst="borderCallout1">
          <a:avLst>
            <a:gd name="adj1" fmla="val 100480"/>
            <a:gd name="adj2" fmla="val 33917"/>
            <a:gd name="adj3" fmla="val 288248"/>
            <a:gd name="adj4" fmla="val 33163"/>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0">
              <a:solidFill>
                <a:schemeClr val="accent3">
                  <a:lumMod val="50000"/>
                </a:schemeClr>
              </a:solidFill>
            </a:rPr>
            <a:t>就職進学者は</a:t>
          </a:r>
          <a:r>
            <a:rPr kumimoji="1" lang="ja-JP" altLang="en-US" sz="1000" b="1">
              <a:solidFill>
                <a:srgbClr val="FF0066"/>
              </a:solidFill>
            </a:rPr>
            <a:t>「進学者」</a:t>
          </a:r>
          <a:r>
            <a:rPr kumimoji="1" lang="ja-JP" altLang="en-US" sz="1000" b="0">
              <a:solidFill>
                <a:schemeClr val="accent3">
                  <a:lumMod val="50000"/>
                </a:schemeClr>
              </a:solidFill>
            </a:rPr>
            <a:t>に含めてください。</a:t>
          </a:r>
        </a:p>
      </xdr:txBody>
    </xdr:sp>
    <xdr:clientData/>
  </xdr:twoCellAnchor>
  <xdr:twoCellAnchor editAs="absolute">
    <xdr:from>
      <xdr:col>15</xdr:col>
      <xdr:colOff>114300</xdr:colOff>
      <xdr:row>29</xdr:row>
      <xdr:rowOff>9526</xdr:rowOff>
    </xdr:from>
    <xdr:to>
      <xdr:col>18</xdr:col>
      <xdr:colOff>194175</xdr:colOff>
      <xdr:row>30</xdr:row>
      <xdr:rowOff>1</xdr:rowOff>
    </xdr:to>
    <xdr:sp macro="" textlink="">
      <xdr:nvSpPr>
        <xdr:cNvPr id="29" name="楕円 28">
          <a:extLst>
            <a:ext uri="{FF2B5EF4-FFF2-40B4-BE49-F238E27FC236}">
              <a16:creationId xmlns:a16="http://schemas.microsoft.com/office/drawing/2014/main" id="{00000000-0008-0000-0300-00001D000000}"/>
            </a:ext>
          </a:extLst>
        </xdr:cNvPr>
        <xdr:cNvSpPr>
          <a:spLocks noChangeAspect="1"/>
        </xdr:cNvSpPr>
      </xdr:nvSpPr>
      <xdr:spPr>
        <a:xfrm>
          <a:off x="5114925" y="6448426"/>
          <a:ext cx="1080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22</xdr:col>
      <xdr:colOff>9337</xdr:colOff>
      <xdr:row>11</xdr:row>
      <xdr:rowOff>24002</xdr:rowOff>
    </xdr:from>
    <xdr:to>
      <xdr:col>27</xdr:col>
      <xdr:colOff>177282</xdr:colOff>
      <xdr:row>12</xdr:row>
      <xdr:rowOff>111597</xdr:rowOff>
    </xdr:to>
    <xdr:sp macro="" textlink="">
      <xdr:nvSpPr>
        <xdr:cNvPr id="5" name="吹き出し: 線 4">
          <a:extLst>
            <a:ext uri="{FF2B5EF4-FFF2-40B4-BE49-F238E27FC236}">
              <a16:creationId xmlns:a16="http://schemas.microsoft.com/office/drawing/2014/main" id="{00000000-0008-0000-0300-000005000000}"/>
            </a:ext>
          </a:extLst>
        </xdr:cNvPr>
        <xdr:cNvSpPr>
          <a:spLocks noChangeAspect="1"/>
        </xdr:cNvSpPr>
      </xdr:nvSpPr>
      <xdr:spPr>
        <a:xfrm>
          <a:off x="7343587" y="2738627"/>
          <a:ext cx="1863395" cy="259045"/>
        </a:xfrm>
        <a:prstGeom prst="borderCallout1">
          <a:avLst>
            <a:gd name="adj1" fmla="val 97185"/>
            <a:gd name="adj2" fmla="val 41550"/>
            <a:gd name="adj3" fmla="val 151909"/>
            <a:gd name="adj4" fmla="val 40979"/>
          </a:avLst>
        </a:prstGeom>
        <a:solidFill>
          <a:schemeClr val="bg1"/>
        </a:solid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000" b="1">
              <a:solidFill>
                <a:srgbClr val="FF0066"/>
              </a:solidFill>
            </a:rPr>
            <a:t>令和７年５月１日現在</a:t>
          </a:r>
          <a:r>
            <a:rPr kumimoji="1" lang="ja-JP" altLang="en-US" sz="1000" b="0">
              <a:solidFill>
                <a:schemeClr val="accent3">
                  <a:lumMod val="50000"/>
                </a:schemeClr>
              </a:solidFill>
            </a:rPr>
            <a:t>の生徒数</a:t>
          </a:r>
        </a:p>
      </xdr:txBody>
    </xdr:sp>
    <xdr:clientData/>
  </xdr:twoCellAnchor>
  <xdr:twoCellAnchor editAs="absolute">
    <xdr:from>
      <xdr:col>23</xdr:col>
      <xdr:colOff>111426</xdr:colOff>
      <xdr:row>13</xdr:row>
      <xdr:rowOff>55533</xdr:rowOff>
    </xdr:from>
    <xdr:to>
      <xdr:col>25</xdr:col>
      <xdr:colOff>220502</xdr:colOff>
      <xdr:row>14</xdr:row>
      <xdr:rowOff>136802</xdr:rowOff>
    </xdr:to>
    <xdr:sp macro="" textlink="">
      <xdr:nvSpPr>
        <xdr:cNvPr id="7" name="楕円 6">
          <a:extLst>
            <a:ext uri="{FF2B5EF4-FFF2-40B4-BE49-F238E27FC236}">
              <a16:creationId xmlns:a16="http://schemas.microsoft.com/office/drawing/2014/main" id="{00000000-0008-0000-0300-000007000000}"/>
            </a:ext>
          </a:extLst>
        </xdr:cNvPr>
        <xdr:cNvSpPr>
          <a:spLocks noChangeAspect="1"/>
        </xdr:cNvSpPr>
      </xdr:nvSpPr>
      <xdr:spPr>
        <a:xfrm>
          <a:off x="7779051" y="3122583"/>
          <a:ext cx="794876" cy="252719"/>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21</xdr:col>
      <xdr:colOff>190500</xdr:colOff>
      <xdr:row>66</xdr:row>
      <xdr:rowOff>19050</xdr:rowOff>
    </xdr:from>
    <xdr:to>
      <xdr:col>26</xdr:col>
      <xdr:colOff>7050</xdr:colOff>
      <xdr:row>67</xdr:row>
      <xdr:rowOff>135600</xdr:rowOff>
    </xdr:to>
    <xdr:sp macro="" textlink="">
      <xdr:nvSpPr>
        <xdr:cNvPr id="16" name="楕円 15">
          <a:extLst>
            <a:ext uri="{FF2B5EF4-FFF2-40B4-BE49-F238E27FC236}">
              <a16:creationId xmlns:a16="http://schemas.microsoft.com/office/drawing/2014/main" id="{00000000-0008-0000-0300-000010000000}"/>
            </a:ext>
          </a:extLst>
        </xdr:cNvPr>
        <xdr:cNvSpPr>
          <a:spLocks noChangeAspect="1"/>
        </xdr:cNvSpPr>
      </xdr:nvSpPr>
      <xdr:spPr>
        <a:xfrm>
          <a:off x="7191375" y="14735175"/>
          <a:ext cx="1512000" cy="2880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twoCellAnchor editAs="absolute">
    <xdr:from>
      <xdr:col>2</xdr:col>
      <xdr:colOff>95250</xdr:colOff>
      <xdr:row>15</xdr:row>
      <xdr:rowOff>66675</xdr:rowOff>
    </xdr:from>
    <xdr:to>
      <xdr:col>4</xdr:col>
      <xdr:colOff>256500</xdr:colOff>
      <xdr:row>16</xdr:row>
      <xdr:rowOff>123825</xdr:rowOff>
    </xdr:to>
    <xdr:sp macro="" textlink="">
      <xdr:nvSpPr>
        <xdr:cNvPr id="18" name="楕円 17">
          <a:extLst>
            <a:ext uri="{FF2B5EF4-FFF2-40B4-BE49-F238E27FC236}">
              <a16:creationId xmlns:a16="http://schemas.microsoft.com/office/drawing/2014/main" id="{00000000-0008-0000-0300-000012000000}"/>
            </a:ext>
          </a:extLst>
        </xdr:cNvPr>
        <xdr:cNvSpPr>
          <a:spLocks noChangeAspect="1"/>
        </xdr:cNvSpPr>
      </xdr:nvSpPr>
      <xdr:spPr>
        <a:xfrm>
          <a:off x="762000" y="3486150"/>
          <a:ext cx="828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oneCellAnchor>
    <xdr:from>
      <xdr:col>0</xdr:col>
      <xdr:colOff>57150</xdr:colOff>
      <xdr:row>9</xdr:row>
      <xdr:rowOff>142875</xdr:rowOff>
    </xdr:from>
    <xdr:ext cx="2790826" cy="425758"/>
    <xdr:sp macro="" textlink="">
      <xdr:nvSpPr>
        <xdr:cNvPr id="2" name="テキスト ボックス 1">
          <a:extLst>
            <a:ext uri="{FF2B5EF4-FFF2-40B4-BE49-F238E27FC236}">
              <a16:creationId xmlns:a16="http://schemas.microsoft.com/office/drawing/2014/main" id="{00000000-0008-0000-0300-000002000000}"/>
            </a:ext>
          </a:extLst>
        </xdr:cNvPr>
        <xdr:cNvSpPr txBox="1">
          <a:spLocks noChangeAspect="1"/>
        </xdr:cNvSpPr>
      </xdr:nvSpPr>
      <xdr:spPr>
        <a:xfrm>
          <a:off x="57150" y="2514600"/>
          <a:ext cx="2790826" cy="425758"/>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solidFill>
                <a:schemeClr val="accent3">
                  <a:lumMod val="50000"/>
                </a:schemeClr>
              </a:solidFill>
            </a:rPr>
            <a:t>入学定員を男女で分けていない場合は、</a:t>
          </a:r>
          <a:endParaRPr kumimoji="1" lang="en-US" altLang="ja-JP" sz="1000" b="0">
            <a:solidFill>
              <a:schemeClr val="accent3">
                <a:lumMod val="50000"/>
              </a:schemeClr>
            </a:solidFill>
          </a:endParaRPr>
        </a:p>
        <a:p>
          <a:pPr algn="l"/>
          <a:r>
            <a:rPr kumimoji="1" lang="ja-JP" altLang="en-US" sz="1000" b="0">
              <a:solidFill>
                <a:schemeClr val="accent3">
                  <a:lumMod val="50000"/>
                </a:schemeClr>
              </a:solidFill>
            </a:rPr>
            <a:t>計のみ数値を入力してください。</a:t>
          </a:r>
          <a:r>
            <a:rPr kumimoji="1" lang="ja-JP" altLang="en-US" sz="1000" b="1">
              <a:solidFill>
                <a:srgbClr val="FF0066"/>
              </a:solidFill>
            </a:rPr>
            <a:t>（セル結合</a:t>
          </a:r>
          <a:r>
            <a:rPr kumimoji="1" lang="en-US" altLang="ja-JP" sz="1000" b="1">
              <a:solidFill>
                <a:srgbClr val="FF0066"/>
              </a:solidFill>
            </a:rPr>
            <a:t>×</a:t>
          </a:r>
          <a:r>
            <a:rPr kumimoji="1" lang="ja-JP" altLang="en-US" sz="1000" b="1">
              <a:solidFill>
                <a:srgbClr val="FF0066"/>
              </a:solidFill>
            </a:rPr>
            <a:t>）</a:t>
          </a:r>
        </a:p>
      </xdr:txBody>
    </xdr:sp>
    <xdr:clientData/>
  </xdr:oneCellAnchor>
  <xdr:oneCellAnchor>
    <xdr:from>
      <xdr:col>0</xdr:col>
      <xdr:colOff>161925</xdr:colOff>
      <xdr:row>47</xdr:row>
      <xdr:rowOff>161925</xdr:rowOff>
    </xdr:from>
    <xdr:ext cx="2790826" cy="425758"/>
    <xdr:sp macro="" textlink="">
      <xdr:nvSpPr>
        <xdr:cNvPr id="3" name="テキスト ボックス 2">
          <a:extLst>
            <a:ext uri="{FF2B5EF4-FFF2-40B4-BE49-F238E27FC236}">
              <a16:creationId xmlns:a16="http://schemas.microsoft.com/office/drawing/2014/main" id="{00000000-0008-0000-0300-000003000000}"/>
            </a:ext>
          </a:extLst>
        </xdr:cNvPr>
        <xdr:cNvSpPr txBox="1">
          <a:spLocks noChangeAspect="1"/>
        </xdr:cNvSpPr>
      </xdr:nvSpPr>
      <xdr:spPr>
        <a:xfrm>
          <a:off x="161925" y="10906125"/>
          <a:ext cx="2790826" cy="425758"/>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solidFill>
                <a:schemeClr val="accent3">
                  <a:lumMod val="50000"/>
                </a:schemeClr>
              </a:solidFill>
            </a:rPr>
            <a:t>入学定員を男女で分けていない場合は、</a:t>
          </a:r>
          <a:endParaRPr kumimoji="1" lang="en-US" altLang="ja-JP" sz="1000" b="0">
            <a:solidFill>
              <a:schemeClr val="accent3">
                <a:lumMod val="50000"/>
              </a:schemeClr>
            </a:solidFill>
          </a:endParaRPr>
        </a:p>
        <a:p>
          <a:pPr algn="l"/>
          <a:r>
            <a:rPr kumimoji="1" lang="ja-JP" altLang="en-US" sz="1000" b="0">
              <a:solidFill>
                <a:schemeClr val="accent3">
                  <a:lumMod val="50000"/>
                </a:schemeClr>
              </a:solidFill>
            </a:rPr>
            <a:t>計のみ数値を入力してください。</a:t>
          </a:r>
          <a:r>
            <a:rPr kumimoji="1" lang="ja-JP" altLang="en-US" sz="1000" b="1">
              <a:solidFill>
                <a:srgbClr val="FF0066"/>
              </a:solidFill>
            </a:rPr>
            <a:t>（セル結合</a:t>
          </a:r>
          <a:r>
            <a:rPr kumimoji="1" lang="en-US" altLang="ja-JP" sz="1000" b="1">
              <a:solidFill>
                <a:srgbClr val="FF0066"/>
              </a:solidFill>
            </a:rPr>
            <a:t>×</a:t>
          </a:r>
          <a:r>
            <a:rPr kumimoji="1" lang="ja-JP" altLang="en-US" sz="1000" b="1">
              <a:solidFill>
                <a:srgbClr val="FF0066"/>
              </a:solidFill>
            </a:rPr>
            <a:t>）</a:t>
          </a:r>
        </a:p>
      </xdr:txBody>
    </xdr:sp>
    <xdr:clientData/>
  </xdr:oneCellAnchor>
  <xdr:twoCellAnchor editAs="absolute">
    <xdr:from>
      <xdr:col>2</xdr:col>
      <xdr:colOff>104775</xdr:colOff>
      <xdr:row>53</xdr:row>
      <xdr:rowOff>161925</xdr:rowOff>
    </xdr:from>
    <xdr:to>
      <xdr:col>4</xdr:col>
      <xdr:colOff>266025</xdr:colOff>
      <xdr:row>55</xdr:row>
      <xdr:rowOff>28575</xdr:rowOff>
    </xdr:to>
    <xdr:sp macro="" textlink="">
      <xdr:nvSpPr>
        <xdr:cNvPr id="4" name="楕円 3">
          <a:extLst>
            <a:ext uri="{FF2B5EF4-FFF2-40B4-BE49-F238E27FC236}">
              <a16:creationId xmlns:a16="http://schemas.microsoft.com/office/drawing/2014/main" id="{10BE030A-9B04-4602-8030-EED193AC42D9}"/>
            </a:ext>
          </a:extLst>
        </xdr:cNvPr>
        <xdr:cNvSpPr>
          <a:spLocks noChangeAspect="1"/>
        </xdr:cNvSpPr>
      </xdr:nvSpPr>
      <xdr:spPr>
        <a:xfrm>
          <a:off x="771525" y="11953875"/>
          <a:ext cx="828000" cy="22860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lstStyle/>
        <a:p>
          <a:pPr algn="l"/>
          <a:endParaRPr kumimoji="1" lang="ja-JP" altLang="en-US" sz="1100">
            <a:solidFill>
              <a:schemeClr val="accent3">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341658</xdr:colOff>
      <xdr:row>9</xdr:row>
      <xdr:rowOff>182959</xdr:rowOff>
    </xdr:from>
    <xdr:to>
      <xdr:col>7</xdr:col>
      <xdr:colOff>335091</xdr:colOff>
      <xdr:row>11</xdr:row>
      <xdr:rowOff>32439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a:spLocks noChangeAspect="1"/>
        </xdr:cNvSpPr>
      </xdr:nvSpPr>
      <xdr:spPr>
        <a:xfrm>
          <a:off x="2970558" y="2402284"/>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②</a:t>
          </a:r>
        </a:p>
      </xdr:txBody>
    </xdr:sp>
    <xdr:clientData/>
  </xdr:twoCellAnchor>
  <xdr:twoCellAnchor editAs="absolute">
    <xdr:from>
      <xdr:col>2</xdr:col>
      <xdr:colOff>2485</xdr:colOff>
      <xdr:row>13</xdr:row>
      <xdr:rowOff>199524</xdr:rowOff>
    </xdr:from>
    <xdr:to>
      <xdr:col>2</xdr:col>
      <xdr:colOff>367393</xdr:colOff>
      <xdr:row>15</xdr:row>
      <xdr:rowOff>49004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a:spLocks noChangeAspect="1"/>
        </xdr:cNvSpPr>
      </xdr:nvSpPr>
      <xdr:spPr>
        <a:xfrm>
          <a:off x="1145485" y="3371349"/>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③</a:t>
          </a:r>
        </a:p>
      </xdr:txBody>
    </xdr:sp>
    <xdr:clientData/>
  </xdr:twoCellAnchor>
  <xdr:twoCellAnchor editAs="absolute">
    <xdr:from>
      <xdr:col>6</xdr:col>
      <xdr:colOff>295689</xdr:colOff>
      <xdr:row>18</xdr:row>
      <xdr:rowOff>176179</xdr:rowOff>
    </xdr:from>
    <xdr:to>
      <xdr:col>7</xdr:col>
      <xdr:colOff>295472</xdr:colOff>
      <xdr:row>20</xdr:row>
      <xdr:rowOff>25659</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a:spLocks noChangeAspect="1"/>
        </xdr:cNvSpPr>
      </xdr:nvSpPr>
      <xdr:spPr>
        <a:xfrm>
          <a:off x="2924589" y="4538629"/>
          <a:ext cx="37125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④</a:t>
          </a:r>
        </a:p>
      </xdr:txBody>
    </xdr:sp>
    <xdr:clientData/>
  </xdr:twoCellAnchor>
  <xdr:twoCellAnchor editAs="absolute">
    <xdr:from>
      <xdr:col>6</xdr:col>
      <xdr:colOff>295687</xdr:colOff>
      <xdr:row>19</xdr:row>
      <xdr:rowOff>185704</xdr:rowOff>
    </xdr:from>
    <xdr:to>
      <xdr:col>7</xdr:col>
      <xdr:colOff>289120</xdr:colOff>
      <xdr:row>21</xdr:row>
      <xdr:rowOff>35184</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a:spLocks noChangeAspect="1"/>
        </xdr:cNvSpPr>
      </xdr:nvSpPr>
      <xdr:spPr>
        <a:xfrm>
          <a:off x="2924587" y="4786279"/>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⑤</a:t>
          </a:r>
        </a:p>
      </xdr:txBody>
    </xdr:sp>
    <xdr:clientData/>
  </xdr:twoCellAnchor>
  <xdr:twoCellAnchor editAs="absolute">
    <xdr:from>
      <xdr:col>6</xdr:col>
      <xdr:colOff>320537</xdr:colOff>
      <xdr:row>15</xdr:row>
      <xdr:rowOff>202246</xdr:rowOff>
    </xdr:from>
    <xdr:to>
      <xdr:col>7</xdr:col>
      <xdr:colOff>313970</xdr:colOff>
      <xdr:row>17</xdr:row>
      <xdr:rowOff>51726</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a:spLocks noChangeAspect="1"/>
        </xdr:cNvSpPr>
      </xdr:nvSpPr>
      <xdr:spPr>
        <a:xfrm>
          <a:off x="2949437" y="3850321"/>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⑥</a:t>
          </a:r>
        </a:p>
      </xdr:txBody>
    </xdr:sp>
    <xdr:clientData/>
  </xdr:twoCellAnchor>
  <xdr:twoCellAnchor editAs="absolute">
    <xdr:from>
      <xdr:col>21</xdr:col>
      <xdr:colOff>140805</xdr:colOff>
      <xdr:row>5</xdr:row>
      <xdr:rowOff>179156</xdr:rowOff>
    </xdr:from>
    <xdr:to>
      <xdr:col>22</xdr:col>
      <xdr:colOff>162813</xdr:colOff>
      <xdr:row>7</xdr:row>
      <xdr:rowOff>28636</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a:spLocks noChangeAspect="1"/>
        </xdr:cNvSpPr>
      </xdr:nvSpPr>
      <xdr:spPr>
        <a:xfrm>
          <a:off x="7970355" y="1445981"/>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⑦</a:t>
          </a:r>
        </a:p>
      </xdr:txBody>
    </xdr:sp>
    <xdr:clientData/>
  </xdr:twoCellAnchor>
  <xdr:twoCellAnchor editAs="absolute">
    <xdr:from>
      <xdr:col>12</xdr:col>
      <xdr:colOff>52180</xdr:colOff>
      <xdr:row>5</xdr:row>
      <xdr:rowOff>179155</xdr:rowOff>
    </xdr:from>
    <xdr:to>
      <xdr:col>13</xdr:col>
      <xdr:colOff>74188</xdr:colOff>
      <xdr:row>7</xdr:row>
      <xdr:rowOff>28635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a:spLocks noChangeAspect="1"/>
        </xdr:cNvSpPr>
      </xdr:nvSpPr>
      <xdr:spPr>
        <a:xfrm>
          <a:off x="4795630" y="1445980"/>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⑧</a:t>
          </a:r>
        </a:p>
      </xdr:txBody>
    </xdr:sp>
    <xdr:clientData/>
  </xdr:twoCellAnchor>
  <xdr:twoCellAnchor editAs="absolute">
    <xdr:from>
      <xdr:col>6</xdr:col>
      <xdr:colOff>345218</xdr:colOff>
      <xdr:row>4</xdr:row>
      <xdr:rowOff>138722</xdr:rowOff>
    </xdr:from>
    <xdr:to>
      <xdr:col>7</xdr:col>
      <xdr:colOff>191576</xdr:colOff>
      <xdr:row>6</xdr:row>
      <xdr:rowOff>101447</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2974118" y="1186472"/>
          <a:ext cx="217833" cy="419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b="1">
              <a:solidFill>
                <a:srgbClr val="FF0066"/>
              </a:solidFill>
            </a:rPr>
            <a:t>①</a:t>
          </a:r>
        </a:p>
      </xdr:txBody>
    </xdr:sp>
    <xdr:clientData/>
  </xdr:twoCellAnchor>
  <mc:AlternateContent xmlns:mc="http://schemas.openxmlformats.org/markup-compatibility/2006">
    <mc:Choice xmlns:a14="http://schemas.microsoft.com/office/drawing/2010/main" Requires="a14">
      <xdr:twoCellAnchor editAs="oneCell">
        <xdr:from>
          <xdr:col>38</xdr:col>
          <xdr:colOff>19050</xdr:colOff>
          <xdr:row>0</xdr:row>
          <xdr:rowOff>123825</xdr:rowOff>
        </xdr:from>
        <xdr:to>
          <xdr:col>39</xdr:col>
          <xdr:colOff>152400</xdr:colOff>
          <xdr:row>1</xdr:row>
          <xdr:rowOff>123825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4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6</xdr:col>
      <xdr:colOff>320124</xdr:colOff>
      <xdr:row>14</xdr:row>
      <xdr:rowOff>199425</xdr:rowOff>
    </xdr:from>
    <xdr:to>
      <xdr:col>7</xdr:col>
      <xdr:colOff>313557</xdr:colOff>
      <xdr:row>16</xdr:row>
      <xdr:rowOff>48905</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a:spLocks noChangeAspect="1"/>
        </xdr:cNvSpPr>
      </xdr:nvSpPr>
      <xdr:spPr>
        <a:xfrm>
          <a:off x="2949024" y="360937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66"/>
              </a:solidFill>
            </a:rPr>
            <a:t>②</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133348</xdr:colOff>
      <xdr:row>7</xdr:row>
      <xdr:rowOff>19050</xdr:rowOff>
    </xdr:from>
    <xdr:to>
      <xdr:col>20</xdr:col>
      <xdr:colOff>295275</xdr:colOff>
      <xdr:row>8</xdr:row>
      <xdr:rowOff>104267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a:spLocks noChangeAspect="1"/>
        </xdr:cNvSpPr>
      </xdr:nvSpPr>
      <xdr:spPr>
        <a:xfrm>
          <a:off x="133348" y="1714500"/>
          <a:ext cx="7019927"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accent3">
                  <a:lumMod val="50000"/>
                </a:schemeClr>
              </a:solidFill>
              <a:effectLst/>
              <a:latin typeface="+mn-lt"/>
              <a:ea typeface="+mn-ea"/>
              <a:cs typeface="+mn-cs"/>
            </a:rPr>
            <a:t>「看護専門教科教員」とは、</a:t>
          </a:r>
          <a:r>
            <a:rPr kumimoji="1" lang="ja-JP" altLang="ja-JP" sz="1100" b="0">
              <a:solidFill>
                <a:schemeClr val="accent3">
                  <a:lumMod val="50000"/>
                </a:schemeClr>
              </a:solidFill>
              <a:effectLst/>
              <a:latin typeface="+mn-lt"/>
              <a:ea typeface="+mn-ea"/>
              <a:cs typeface="+mn-cs"/>
            </a:rPr>
            <a:t>看護に関する専門教科を担当する教員</a:t>
          </a:r>
          <a:r>
            <a:rPr kumimoji="1" lang="ja-JP" altLang="en-US" sz="1100" b="0">
              <a:solidFill>
                <a:schemeClr val="accent3">
                  <a:lumMod val="50000"/>
                </a:schemeClr>
              </a:solidFill>
              <a:effectLst/>
              <a:latin typeface="+mn-lt"/>
              <a:ea typeface="+mn-ea"/>
              <a:cs typeface="+mn-cs"/>
            </a:rPr>
            <a:t>で、</a:t>
          </a:r>
          <a:r>
            <a:rPr kumimoji="1" lang="ja-JP" altLang="ja-JP" sz="1100" b="1">
              <a:solidFill>
                <a:srgbClr val="FF0066"/>
              </a:solidFill>
              <a:effectLst/>
              <a:latin typeface="+mn-lt"/>
              <a:ea typeface="+mn-ea"/>
              <a:cs typeface="+mn-cs"/>
            </a:rPr>
            <a:t>普通教科の教員</a:t>
          </a:r>
          <a:r>
            <a:rPr kumimoji="1" lang="ja-JP" altLang="en-US" sz="1100" b="1">
              <a:solidFill>
                <a:srgbClr val="FF0066"/>
              </a:solidFill>
              <a:effectLst/>
              <a:latin typeface="+mn-lt"/>
              <a:ea typeface="+mn-ea"/>
              <a:cs typeface="+mn-cs"/>
            </a:rPr>
            <a:t>・</a:t>
          </a:r>
          <a:r>
            <a:rPr kumimoji="1" lang="ja-JP" altLang="ja-JP" sz="1100" b="1">
              <a:solidFill>
                <a:srgbClr val="FF0066"/>
              </a:solidFill>
              <a:effectLst/>
              <a:latin typeface="+mn-lt"/>
              <a:ea typeface="+mn-ea"/>
              <a:cs typeface="+mn-cs"/>
            </a:rPr>
            <a:t>講師は含みません。</a:t>
          </a:r>
          <a:endParaRPr lang="ja-JP" altLang="ja-JP">
            <a:solidFill>
              <a:srgbClr val="FF0066"/>
            </a:solidFill>
            <a:effectLst/>
          </a:endParaRPr>
        </a:p>
      </xdr:txBody>
    </xdr:sp>
    <xdr:clientData/>
  </xdr:twoCellAnchor>
  <xdr:oneCellAnchor>
    <xdr:from>
      <xdr:col>0</xdr:col>
      <xdr:colOff>0</xdr:colOff>
      <xdr:row>33</xdr:row>
      <xdr:rowOff>0</xdr:rowOff>
    </xdr:from>
    <xdr:ext cx="184731" cy="264560"/>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767804"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43</xdr:col>
          <xdr:colOff>19050</xdr:colOff>
          <xdr:row>0</xdr:row>
          <xdr:rowOff>123825</xdr:rowOff>
        </xdr:from>
        <xdr:to>
          <xdr:col>45</xdr:col>
          <xdr:colOff>19050</xdr:colOff>
          <xdr:row>1</xdr:row>
          <xdr:rowOff>123825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5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40</xdr:col>
      <xdr:colOff>266698</xdr:colOff>
      <xdr:row>4</xdr:row>
      <xdr:rowOff>77268</xdr:rowOff>
    </xdr:from>
    <xdr:ext cx="2790826" cy="480773"/>
    <xdr:sp macro="" textlink="">
      <xdr:nvSpPr>
        <xdr:cNvPr id="3" name="テキスト ボックス 2">
          <a:extLst>
            <a:ext uri="{FF2B5EF4-FFF2-40B4-BE49-F238E27FC236}">
              <a16:creationId xmlns:a16="http://schemas.microsoft.com/office/drawing/2014/main" id="{00000000-0008-0000-0500-000003000000}"/>
            </a:ext>
          </a:extLst>
        </xdr:cNvPr>
        <xdr:cNvSpPr txBox="1">
          <a:spLocks noChangeAspect="1"/>
        </xdr:cNvSpPr>
      </xdr:nvSpPr>
      <xdr:spPr>
        <a:xfrm>
          <a:off x="13239748" y="1125018"/>
          <a:ext cx="2790826" cy="480773"/>
        </a:xfrm>
        <a:prstGeom prst="rect">
          <a:avLst/>
        </a:prstGeom>
        <a:solidFill>
          <a:schemeClr val="lt1"/>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en-US" altLang="ja-JP" sz="1000" b="0">
              <a:solidFill>
                <a:schemeClr val="accent3">
                  <a:lumMod val="50000"/>
                </a:schemeClr>
              </a:solidFill>
            </a:rPr>
            <a:t>※</a:t>
          </a:r>
          <a:r>
            <a:rPr kumimoji="1" lang="ja-JP" altLang="en-US" sz="1000" b="0">
              <a:solidFill>
                <a:schemeClr val="accent3">
                  <a:lumMod val="50000"/>
                </a:schemeClr>
              </a:solidFill>
            </a:rPr>
            <a:t>該当する内容が無い場合にはプルダウンから「特に無し」を選択してください。</a:t>
          </a:r>
          <a:endParaRPr kumimoji="1" lang="ja-JP" altLang="en-US" sz="1000" b="1">
            <a:solidFill>
              <a:schemeClr val="accent3">
                <a:lumMod val="50000"/>
              </a:schemeClr>
            </a:solidFill>
          </a:endParaRPr>
        </a:p>
      </xdr:txBody>
    </xdr:sp>
    <xdr:clientData/>
  </xdr:oneCellAnchor>
  <xdr:twoCellAnchor>
    <xdr:from>
      <xdr:col>4</xdr:col>
      <xdr:colOff>9524</xdr:colOff>
      <xdr:row>4</xdr:row>
      <xdr:rowOff>85725</xdr:rowOff>
    </xdr:from>
    <xdr:to>
      <xdr:col>9</xdr:col>
      <xdr:colOff>238126</xdr:colOff>
      <xdr:row>6</xdr:row>
      <xdr:rowOff>76199</xdr:rowOff>
    </xdr:to>
    <xdr:sp macro="" textlink="">
      <xdr:nvSpPr>
        <xdr:cNvPr id="6" name="楕円 5">
          <a:extLst>
            <a:ext uri="{FF2B5EF4-FFF2-40B4-BE49-F238E27FC236}">
              <a16:creationId xmlns:a16="http://schemas.microsoft.com/office/drawing/2014/main" id="{B1A21237-9A33-8E75-FF3B-4621D4526B45}"/>
            </a:ext>
          </a:extLst>
        </xdr:cNvPr>
        <xdr:cNvSpPr/>
      </xdr:nvSpPr>
      <xdr:spPr>
        <a:xfrm>
          <a:off x="1381124" y="1133475"/>
          <a:ext cx="1943102" cy="400049"/>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6</xdr:row>
      <xdr:rowOff>57150</xdr:rowOff>
    </xdr:from>
    <xdr:to>
      <xdr:col>6</xdr:col>
      <xdr:colOff>9525</xdr:colOff>
      <xdr:row>7</xdr:row>
      <xdr:rowOff>18073</xdr:rowOff>
    </xdr:to>
    <xdr:cxnSp macro="">
      <xdr:nvCxnSpPr>
        <xdr:cNvPr id="8" name="直線コネクタ 7">
          <a:extLst>
            <a:ext uri="{FF2B5EF4-FFF2-40B4-BE49-F238E27FC236}">
              <a16:creationId xmlns:a16="http://schemas.microsoft.com/office/drawing/2014/main" id="{C24F48A0-503E-7F0A-1BE3-5B98F4A880CB}"/>
            </a:ext>
          </a:extLst>
        </xdr:cNvPr>
        <xdr:cNvCxnSpPr/>
      </xdr:nvCxnSpPr>
      <xdr:spPr>
        <a:xfrm flipH="1">
          <a:off x="2057400" y="1514475"/>
          <a:ext cx="9525" cy="199048"/>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214444</xdr:colOff>
      <xdr:row>5</xdr:row>
      <xdr:rowOff>20566</xdr:rowOff>
    </xdr:from>
    <xdr:to>
      <xdr:col>10</xdr:col>
      <xdr:colOff>67234</xdr:colOff>
      <xdr:row>6</xdr:row>
      <xdr:rowOff>60959</xdr:rowOff>
    </xdr:to>
    <xdr:sp macro="" textlink="">
      <xdr:nvSpPr>
        <xdr:cNvPr id="43" name="テキスト ボックス 42">
          <a:extLst>
            <a:ext uri="{FF2B5EF4-FFF2-40B4-BE49-F238E27FC236}">
              <a16:creationId xmlns:a16="http://schemas.microsoft.com/office/drawing/2014/main" id="{00000000-0008-0000-0600-00002B000000}"/>
            </a:ext>
          </a:extLst>
        </xdr:cNvPr>
        <xdr:cNvSpPr txBox="1">
          <a:spLocks noChangeAspect="1"/>
        </xdr:cNvSpPr>
      </xdr:nvSpPr>
      <xdr:spPr>
        <a:xfrm>
          <a:off x="214444" y="1230801"/>
          <a:ext cx="4895437"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b="0">
              <a:solidFill>
                <a:schemeClr val="accent3">
                  <a:lumMod val="50000"/>
                </a:schemeClr>
              </a:solidFill>
            </a:rPr>
            <a:t>講師とは、</a:t>
          </a:r>
          <a:r>
            <a:rPr kumimoji="1" lang="ja-JP" altLang="en-US" sz="1100" b="1">
              <a:solidFill>
                <a:srgbClr val="FF0066"/>
              </a:solidFill>
            </a:rPr>
            <a:t>専門教科を担当する外部から招聘している時間講師</a:t>
          </a:r>
          <a:r>
            <a:rPr kumimoji="1" lang="ja-JP" altLang="en-US" sz="1100" b="0">
              <a:solidFill>
                <a:schemeClr val="accent3">
                  <a:lumMod val="50000"/>
                </a:schemeClr>
              </a:solidFill>
            </a:rPr>
            <a:t>とします。</a:t>
          </a:r>
        </a:p>
      </xdr:txBody>
    </xdr:sp>
    <xdr:clientData/>
  </xdr:twoCellAnchor>
  <xdr:oneCellAnchor>
    <xdr:from>
      <xdr:col>19</xdr:col>
      <xdr:colOff>252704</xdr:colOff>
      <xdr:row>8</xdr:row>
      <xdr:rowOff>0</xdr:rowOff>
    </xdr:from>
    <xdr:ext cx="184731" cy="264560"/>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6777329"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17</xdr:col>
      <xdr:colOff>141670</xdr:colOff>
      <xdr:row>6</xdr:row>
      <xdr:rowOff>13678</xdr:rowOff>
    </xdr:from>
    <xdr:to>
      <xdr:col>32</xdr:col>
      <xdr:colOff>212912</xdr:colOff>
      <xdr:row>7</xdr:row>
      <xdr:rowOff>54072</xdr:rowOff>
    </xdr:to>
    <xdr:sp macro="" textlink="">
      <xdr:nvSpPr>
        <xdr:cNvPr id="47" name="テキスト ボックス 46">
          <a:extLst>
            <a:ext uri="{FF2B5EF4-FFF2-40B4-BE49-F238E27FC236}">
              <a16:creationId xmlns:a16="http://schemas.microsoft.com/office/drawing/2014/main" id="{00000000-0008-0000-0600-00002F000000}"/>
            </a:ext>
          </a:extLst>
        </xdr:cNvPr>
        <xdr:cNvSpPr txBox="1">
          <a:spLocks noChangeAspect="1"/>
        </xdr:cNvSpPr>
      </xdr:nvSpPr>
      <xdr:spPr>
        <a:xfrm>
          <a:off x="7615994" y="1459237"/>
          <a:ext cx="5696594"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b="0">
              <a:solidFill>
                <a:schemeClr val="accent3">
                  <a:lumMod val="50000"/>
                </a:schemeClr>
              </a:solidFill>
            </a:rPr>
            <a:t> ５年一貫課程の本科と専攻科の単価が同じ場合でもそれぞれに入力してください。</a:t>
          </a:r>
        </a:p>
      </xdr:txBody>
    </xdr:sp>
    <xdr:clientData/>
  </xdr:twoCellAnchor>
  <xdr:twoCellAnchor editAs="absolute">
    <xdr:from>
      <xdr:col>10</xdr:col>
      <xdr:colOff>123264</xdr:colOff>
      <xdr:row>6</xdr:row>
      <xdr:rowOff>151537</xdr:rowOff>
    </xdr:from>
    <xdr:to>
      <xdr:col>17</xdr:col>
      <xdr:colOff>141670</xdr:colOff>
      <xdr:row>8</xdr:row>
      <xdr:rowOff>143438</xdr:rowOff>
    </xdr:to>
    <xdr:cxnSp macro="">
      <xdr:nvCxnSpPr>
        <xdr:cNvPr id="48" name="直線コネクタ 47">
          <a:extLst>
            <a:ext uri="{FF2B5EF4-FFF2-40B4-BE49-F238E27FC236}">
              <a16:creationId xmlns:a16="http://schemas.microsoft.com/office/drawing/2014/main" id="{00000000-0008-0000-0600-000030000000}"/>
            </a:ext>
          </a:extLst>
        </xdr:cNvPr>
        <xdr:cNvCxnSpPr>
          <a:cxnSpLocks noChangeAspect="1"/>
          <a:stCxn id="47" idx="1"/>
          <a:endCxn id="6" idx="6"/>
        </xdr:cNvCxnSpPr>
      </xdr:nvCxnSpPr>
      <xdr:spPr>
        <a:xfrm flipH="1">
          <a:off x="5165911" y="1597096"/>
          <a:ext cx="2450083" cy="417724"/>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212912</xdr:colOff>
      <xdr:row>6</xdr:row>
      <xdr:rowOff>151537</xdr:rowOff>
    </xdr:from>
    <xdr:to>
      <xdr:col>35</xdr:col>
      <xdr:colOff>215152</xdr:colOff>
      <xdr:row>8</xdr:row>
      <xdr:rowOff>150162</xdr:rowOff>
    </xdr:to>
    <xdr:cxnSp macro="">
      <xdr:nvCxnSpPr>
        <xdr:cNvPr id="49" name="直線コネクタ 48">
          <a:extLst>
            <a:ext uri="{FF2B5EF4-FFF2-40B4-BE49-F238E27FC236}">
              <a16:creationId xmlns:a16="http://schemas.microsoft.com/office/drawing/2014/main" id="{00000000-0008-0000-0600-000031000000}"/>
            </a:ext>
          </a:extLst>
        </xdr:cNvPr>
        <xdr:cNvCxnSpPr>
          <a:cxnSpLocks noChangeAspect="1"/>
          <a:stCxn id="47" idx="3"/>
          <a:endCxn id="8" idx="2"/>
        </xdr:cNvCxnSpPr>
      </xdr:nvCxnSpPr>
      <xdr:spPr>
        <a:xfrm>
          <a:off x="13312588" y="1597096"/>
          <a:ext cx="1358152" cy="424448"/>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528738</xdr:colOff>
      <xdr:row>3</xdr:row>
      <xdr:rowOff>425455</xdr:rowOff>
    </xdr:from>
    <xdr:to>
      <xdr:col>2</xdr:col>
      <xdr:colOff>528738</xdr:colOff>
      <xdr:row>5</xdr:row>
      <xdr:rowOff>13926</xdr:rowOff>
    </xdr:to>
    <xdr:cxnSp macro="">
      <xdr:nvCxnSpPr>
        <xdr:cNvPr id="50" name="直線コネクタ 49">
          <a:extLst>
            <a:ext uri="{FF2B5EF4-FFF2-40B4-BE49-F238E27FC236}">
              <a16:creationId xmlns:a16="http://schemas.microsoft.com/office/drawing/2014/main" id="{00000000-0008-0000-0600-000032000000}"/>
            </a:ext>
          </a:extLst>
        </xdr:cNvPr>
        <xdr:cNvCxnSpPr>
          <a:cxnSpLocks noChangeAspect="1"/>
        </xdr:cNvCxnSpPr>
      </xdr:nvCxnSpPr>
      <xdr:spPr>
        <a:xfrm flipH="1">
          <a:off x="1843188" y="1016005"/>
          <a:ext cx="0" cy="217121"/>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43</xdr:col>
          <xdr:colOff>19050</xdr:colOff>
          <xdr:row>0</xdr:row>
          <xdr:rowOff>123825</xdr:rowOff>
        </xdr:from>
        <xdr:to>
          <xdr:col>45</xdr:col>
          <xdr:colOff>19050</xdr:colOff>
          <xdr:row>1</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twoCellAnchor editAs="absolute">
    <xdr:from>
      <xdr:col>2</xdr:col>
      <xdr:colOff>257175</xdr:colOff>
      <xdr:row>3</xdr:row>
      <xdr:rowOff>9525</xdr:rowOff>
    </xdr:from>
    <xdr:to>
      <xdr:col>3</xdr:col>
      <xdr:colOff>200025</xdr:colOff>
      <xdr:row>3</xdr:row>
      <xdr:rowOff>425824</xdr:rowOff>
    </xdr:to>
    <xdr:sp macro="" textlink="">
      <xdr:nvSpPr>
        <xdr:cNvPr id="4" name="楕円 3">
          <a:extLst>
            <a:ext uri="{FF2B5EF4-FFF2-40B4-BE49-F238E27FC236}">
              <a16:creationId xmlns:a16="http://schemas.microsoft.com/office/drawing/2014/main" id="{251454DC-3050-4C55-9C01-EFCB195643EE}"/>
            </a:ext>
          </a:extLst>
        </xdr:cNvPr>
        <xdr:cNvSpPr/>
      </xdr:nvSpPr>
      <xdr:spPr>
        <a:xfrm>
          <a:off x="1571625" y="600075"/>
          <a:ext cx="600075" cy="416299"/>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208428</xdr:colOff>
      <xdr:row>7</xdr:row>
      <xdr:rowOff>118785</xdr:rowOff>
    </xdr:from>
    <xdr:to>
      <xdr:col>10</xdr:col>
      <xdr:colOff>123264</xdr:colOff>
      <xdr:row>9</xdr:row>
      <xdr:rowOff>44825</xdr:rowOff>
    </xdr:to>
    <xdr:sp macro="" textlink="">
      <xdr:nvSpPr>
        <xdr:cNvPr id="6" name="楕円 5">
          <a:extLst>
            <a:ext uri="{FF2B5EF4-FFF2-40B4-BE49-F238E27FC236}">
              <a16:creationId xmlns:a16="http://schemas.microsoft.com/office/drawing/2014/main" id="{15F540A9-D1C9-4EE2-A892-6D1573FD44E9}"/>
            </a:ext>
          </a:extLst>
        </xdr:cNvPr>
        <xdr:cNvSpPr/>
      </xdr:nvSpPr>
      <xdr:spPr>
        <a:xfrm>
          <a:off x="2640104" y="1799667"/>
          <a:ext cx="956984" cy="30704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215152</xdr:colOff>
      <xdr:row>7</xdr:row>
      <xdr:rowOff>125509</xdr:rowOff>
    </xdr:from>
    <xdr:to>
      <xdr:col>38</xdr:col>
      <xdr:colOff>129989</xdr:colOff>
      <xdr:row>9</xdr:row>
      <xdr:rowOff>51549</xdr:rowOff>
    </xdr:to>
    <xdr:sp macro="" textlink="">
      <xdr:nvSpPr>
        <xdr:cNvPr id="8" name="楕円 7">
          <a:extLst>
            <a:ext uri="{FF2B5EF4-FFF2-40B4-BE49-F238E27FC236}">
              <a16:creationId xmlns:a16="http://schemas.microsoft.com/office/drawing/2014/main" id="{EEB84A27-C485-4CAA-9DE1-9A249427A623}"/>
            </a:ext>
          </a:extLst>
        </xdr:cNvPr>
        <xdr:cNvSpPr/>
      </xdr:nvSpPr>
      <xdr:spPr>
        <a:xfrm>
          <a:off x="11611534" y="1806391"/>
          <a:ext cx="956984" cy="307040"/>
        </a:xfrm>
        <a:prstGeom prst="ellipse">
          <a:avLst/>
        </a:prstGeom>
        <a:noFill/>
        <a:ln w="19050">
          <a:solidFill>
            <a:schemeClr val="accent3">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28575</xdr:colOff>
          <xdr:row>0</xdr:row>
          <xdr:rowOff>123825</xdr:rowOff>
        </xdr:from>
        <xdr:to>
          <xdr:col>53</xdr:col>
          <xdr:colOff>28575</xdr:colOff>
          <xdr:row>1</xdr:row>
          <xdr:rowOff>114300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19050</xdr:colOff>
          <xdr:row>0</xdr:row>
          <xdr:rowOff>123825</xdr:rowOff>
        </xdr:from>
        <xdr:to>
          <xdr:col>31</xdr:col>
          <xdr:colOff>19050</xdr:colOff>
          <xdr:row>1</xdr:row>
          <xdr:rowOff>123825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8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17</xdr:col>
      <xdr:colOff>34848</xdr:colOff>
      <xdr:row>8</xdr:row>
      <xdr:rowOff>92927</xdr:rowOff>
    </xdr:from>
    <xdr:ext cx="3312000" cy="275717"/>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30641" y="3438293"/>
          <a:ext cx="3312000"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66"/>
              </a:solidFill>
            </a:rPr>
            <a:t>新卒者のみ。</a:t>
          </a:r>
          <a:r>
            <a:rPr kumimoji="1" lang="ja-JP" altLang="en-US" sz="1100">
              <a:solidFill>
                <a:schemeClr val="accent3">
                  <a:lumMod val="50000"/>
                </a:schemeClr>
              </a:solidFill>
            </a:rPr>
            <a:t>過年度卒業生は含めないでください。</a:t>
          </a:r>
        </a:p>
      </xdr:txBody>
    </xdr:sp>
    <xdr:clientData/>
  </xdr:oneCellAnchor>
  <xdr:twoCellAnchor>
    <xdr:from>
      <xdr:col>16</xdr:col>
      <xdr:colOff>0</xdr:colOff>
      <xdr:row>9</xdr:row>
      <xdr:rowOff>44932</xdr:rowOff>
    </xdr:from>
    <xdr:to>
      <xdr:col>17</xdr:col>
      <xdr:colOff>34848</xdr:colOff>
      <xdr:row>9</xdr:row>
      <xdr:rowOff>44932</xdr:rowOff>
    </xdr:to>
    <xdr:cxnSp macro="">
      <xdr:nvCxnSpPr>
        <xdr:cNvPr id="4" name="直線矢印コネクタ 3">
          <a:extLst>
            <a:ext uri="{FF2B5EF4-FFF2-40B4-BE49-F238E27FC236}">
              <a16:creationId xmlns:a16="http://schemas.microsoft.com/office/drawing/2014/main" id="{00000000-0008-0000-0A00-000004000000}"/>
            </a:ext>
          </a:extLst>
        </xdr:cNvPr>
        <xdr:cNvCxnSpPr>
          <a:stCxn id="2" idx="1"/>
        </xdr:cNvCxnSpPr>
      </xdr:nvCxnSpPr>
      <xdr:spPr>
        <a:xfrm flipH="1">
          <a:off x="5947317" y="3576152"/>
          <a:ext cx="383324" cy="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28575</xdr:colOff>
          <xdr:row>0</xdr:row>
          <xdr:rowOff>123825</xdr:rowOff>
        </xdr:from>
        <xdr:to>
          <xdr:col>24</xdr:col>
          <xdr:colOff>28575</xdr:colOff>
          <xdr:row>1</xdr:row>
          <xdr:rowOff>123825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C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入力完了</a:t>
              </a:r>
            </a:p>
          </xdr:txBody>
        </xdr:sp>
        <xdr:clientData/>
      </xdr:twoCellAnchor>
    </mc:Choice>
    <mc:Fallback/>
  </mc:AlternateContent>
  <xdr:oneCellAnchor>
    <xdr:from>
      <xdr:col>2</xdr:col>
      <xdr:colOff>2802</xdr:colOff>
      <xdr:row>25</xdr:row>
      <xdr:rowOff>50987</xdr:rowOff>
    </xdr:from>
    <xdr:ext cx="2764090" cy="27571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33743" y="6763311"/>
          <a:ext cx="2764090"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66"/>
              </a:solidFill>
            </a:rPr>
            <a:t>新設校</a:t>
          </a:r>
          <a:r>
            <a:rPr kumimoji="1" lang="ja-JP" altLang="en-US" sz="1100">
              <a:solidFill>
                <a:schemeClr val="accent3">
                  <a:lumMod val="50000"/>
                </a:schemeClr>
              </a:solidFill>
            </a:rPr>
            <a:t>は「その他」に〇を選択してください。</a:t>
          </a:r>
        </a:p>
      </xdr:txBody>
    </xdr:sp>
    <xdr:clientData/>
  </xdr:oneCellAnchor>
  <mc:AlternateContent xmlns:mc="http://schemas.openxmlformats.org/markup-compatibility/2006">
    <mc:Choice xmlns:a14="http://schemas.microsoft.com/office/drawing/2010/main" Requires="a14">
      <xdr:twoCellAnchor editAs="oneCell">
        <xdr:from>
          <xdr:col>13</xdr:col>
          <xdr:colOff>114300</xdr:colOff>
          <xdr:row>22</xdr:row>
          <xdr:rowOff>247650</xdr:rowOff>
        </xdr:from>
        <xdr:to>
          <xdr:col>15</xdr:col>
          <xdr:colOff>57150</xdr:colOff>
          <xdr:row>24</xdr:row>
          <xdr:rowOff>28575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C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新設校のため実績なし</a:t>
              </a:r>
            </a:p>
          </xdr:txBody>
        </xdr:sp>
        <xdr:clientData/>
      </xdr:twoCellAnchor>
    </mc:Choice>
    <mc:Fallback/>
  </mc:AlternateContent>
  <xdr:oneCellAnchor>
    <xdr:from>
      <xdr:col>15</xdr:col>
      <xdr:colOff>405285</xdr:colOff>
      <xdr:row>23</xdr:row>
      <xdr:rowOff>57731</xdr:rowOff>
    </xdr:from>
    <xdr:ext cx="4099250" cy="277200"/>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8395079" y="6075290"/>
          <a:ext cx="4099250" cy="277200"/>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50" b="1">
              <a:solidFill>
                <a:srgbClr val="FF0066"/>
              </a:solidFill>
            </a:rPr>
            <a:t>新設校</a:t>
          </a:r>
          <a:r>
            <a:rPr kumimoji="1" lang="ja-JP" altLang="en-US" sz="1050" b="0">
              <a:solidFill>
                <a:schemeClr val="accent3">
                  <a:lumMod val="50000"/>
                </a:schemeClr>
              </a:solidFill>
            </a:rPr>
            <a:t>で、昨年度実績が無い場合にはこちらに✔を入れてください。</a:t>
          </a:r>
          <a:endParaRPr kumimoji="1" lang="en-US" altLang="ja-JP" sz="1050" b="0">
            <a:solidFill>
              <a:schemeClr val="accent3">
                <a:lumMod val="50000"/>
              </a:schemeClr>
            </a:solidFill>
          </a:endParaRPr>
        </a:p>
        <a:p>
          <a:pPr algn="l"/>
          <a:endParaRPr kumimoji="1" lang="en-US" altLang="ja-JP" sz="1050" b="1">
            <a:solidFill>
              <a:schemeClr val="accent3">
                <a:lumMod val="50000"/>
              </a:schemeClr>
            </a:solidFill>
          </a:endParaRPr>
        </a:p>
      </xdr:txBody>
    </xdr:sp>
    <xdr:clientData/>
  </xdr:oneCellAnchor>
  <xdr:twoCellAnchor>
    <xdr:from>
      <xdr:col>15</xdr:col>
      <xdr:colOff>33617</xdr:colOff>
      <xdr:row>23</xdr:row>
      <xdr:rowOff>200864</xdr:rowOff>
    </xdr:from>
    <xdr:to>
      <xdr:col>15</xdr:col>
      <xdr:colOff>386042</xdr:colOff>
      <xdr:row>23</xdr:row>
      <xdr:rowOff>200864</xdr:rowOff>
    </xdr:to>
    <xdr:cxnSp macro="">
      <xdr:nvCxnSpPr>
        <xdr:cNvPr id="14" name="直線矢印コネクタ 13">
          <a:extLst>
            <a:ext uri="{FF2B5EF4-FFF2-40B4-BE49-F238E27FC236}">
              <a16:creationId xmlns:a16="http://schemas.microsoft.com/office/drawing/2014/main" id="{00000000-0008-0000-0800-00000E000000}"/>
            </a:ext>
          </a:extLst>
        </xdr:cNvPr>
        <xdr:cNvCxnSpPr/>
      </xdr:nvCxnSpPr>
      <xdr:spPr>
        <a:xfrm flipH="1" flipV="1">
          <a:off x="8023411" y="6218423"/>
          <a:ext cx="352425" cy="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9525</xdr:colOff>
      <xdr:row>13</xdr:row>
      <xdr:rowOff>209550</xdr:rowOff>
    </xdr:from>
    <xdr:ext cx="2839495" cy="275717"/>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78249" y="3689091"/>
          <a:ext cx="2839495"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66"/>
              </a:solidFill>
            </a:rPr>
            <a:t>訪問する学校数</a:t>
          </a:r>
          <a:r>
            <a:rPr kumimoji="1" lang="ja-JP" altLang="en-US" sz="1100">
              <a:solidFill>
                <a:schemeClr val="accent3">
                  <a:lumMod val="50000"/>
                </a:schemeClr>
              </a:solidFill>
            </a:rPr>
            <a:t>についてもご回答ください。</a:t>
          </a:r>
        </a:p>
      </xdr:txBody>
    </xdr:sp>
    <xdr:clientData/>
  </xdr:oneCellAnchor>
  <xdr:twoCellAnchor>
    <xdr:from>
      <xdr:col>6</xdr:col>
      <xdr:colOff>390525</xdr:colOff>
      <xdr:row>13</xdr:row>
      <xdr:rowOff>0</xdr:rowOff>
    </xdr:from>
    <xdr:to>
      <xdr:col>6</xdr:col>
      <xdr:colOff>390525</xdr:colOff>
      <xdr:row>13</xdr:row>
      <xdr:rowOff>200025</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219450" y="3524250"/>
          <a:ext cx="0" cy="200025"/>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352425</xdr:colOff>
      <xdr:row>13</xdr:row>
      <xdr:rowOff>9525</xdr:rowOff>
    </xdr:from>
    <xdr:to>
      <xdr:col>9</xdr:col>
      <xdr:colOff>352425</xdr:colOff>
      <xdr:row>13</xdr:row>
      <xdr:rowOff>209550</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4619625" y="3533775"/>
          <a:ext cx="0" cy="200025"/>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7640</xdr:colOff>
      <xdr:row>21</xdr:row>
      <xdr:rowOff>159429</xdr:rowOff>
    </xdr:from>
    <xdr:to>
      <xdr:col>9</xdr:col>
      <xdr:colOff>9954</xdr:colOff>
      <xdr:row>21</xdr:row>
      <xdr:rowOff>159429</xdr:rowOff>
    </xdr:to>
    <xdr:cxnSp macro="">
      <xdr:nvCxnSpPr>
        <xdr:cNvPr id="8" name="直線矢印コネクタ 7">
          <a:extLst>
            <a:ext uri="{FF2B5EF4-FFF2-40B4-BE49-F238E27FC236}">
              <a16:creationId xmlns:a16="http://schemas.microsoft.com/office/drawing/2014/main" id="{774876E8-E261-D28A-3C36-0FD002A92E56}"/>
            </a:ext>
          </a:extLst>
        </xdr:cNvPr>
        <xdr:cNvCxnSpPr/>
      </xdr:nvCxnSpPr>
      <xdr:spPr>
        <a:xfrm>
          <a:off x="3576204" y="5597338"/>
          <a:ext cx="720000"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732558</xdr:colOff>
      <xdr:row>22</xdr:row>
      <xdr:rowOff>163606</xdr:rowOff>
    </xdr:from>
    <xdr:to>
      <xdr:col>9</xdr:col>
      <xdr:colOff>6490</xdr:colOff>
      <xdr:row>22</xdr:row>
      <xdr:rowOff>163606</xdr:rowOff>
    </xdr:to>
    <xdr:cxnSp macro="">
      <xdr:nvCxnSpPr>
        <xdr:cNvPr id="16" name="直線矢印コネクタ 15">
          <a:extLst>
            <a:ext uri="{FF2B5EF4-FFF2-40B4-BE49-F238E27FC236}">
              <a16:creationId xmlns:a16="http://schemas.microsoft.com/office/drawing/2014/main" id="{118C8FF9-8A4D-4891-A25F-8FE01F7E03A5}"/>
            </a:ext>
          </a:extLst>
        </xdr:cNvPr>
        <xdr:cNvCxnSpPr/>
      </xdr:nvCxnSpPr>
      <xdr:spPr>
        <a:xfrm>
          <a:off x="3572740" y="5947879"/>
          <a:ext cx="720000"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23</xdr:row>
      <xdr:rowOff>129115</xdr:rowOff>
    </xdr:from>
    <xdr:to>
      <xdr:col>9</xdr:col>
      <xdr:colOff>20846</xdr:colOff>
      <xdr:row>24</xdr:row>
      <xdr:rowOff>220220</xdr:rowOff>
    </xdr:to>
    <xdr:grpSp>
      <xdr:nvGrpSpPr>
        <xdr:cNvPr id="29" name="グループ化 28">
          <a:extLst>
            <a:ext uri="{FF2B5EF4-FFF2-40B4-BE49-F238E27FC236}">
              <a16:creationId xmlns:a16="http://schemas.microsoft.com/office/drawing/2014/main" id="{3B815BEE-AF1D-D16A-B11B-4137C4D1801C}"/>
            </a:ext>
          </a:extLst>
        </xdr:cNvPr>
        <xdr:cNvGrpSpPr/>
      </xdr:nvGrpSpPr>
      <xdr:grpSpPr>
        <a:xfrm>
          <a:off x="3562350" y="6215590"/>
          <a:ext cx="725696" cy="434005"/>
          <a:chOff x="3573517" y="6120113"/>
          <a:chExt cx="730295" cy="432744"/>
        </a:xfrm>
      </xdr:grpSpPr>
      <xdr:grpSp>
        <xdr:nvGrpSpPr>
          <xdr:cNvPr id="28" name="グループ化 27">
            <a:extLst>
              <a:ext uri="{FF2B5EF4-FFF2-40B4-BE49-F238E27FC236}">
                <a16:creationId xmlns:a16="http://schemas.microsoft.com/office/drawing/2014/main" id="{7073A831-70B0-79B1-E701-3C1E1BA96874}"/>
              </a:ext>
            </a:extLst>
          </xdr:cNvPr>
          <xdr:cNvGrpSpPr/>
        </xdr:nvGrpSpPr>
        <xdr:grpSpPr>
          <a:xfrm>
            <a:off x="3573517" y="6120113"/>
            <a:ext cx="120998" cy="432744"/>
            <a:chOff x="3573517" y="6120113"/>
            <a:chExt cx="120998" cy="432744"/>
          </a:xfrm>
        </xdr:grpSpPr>
        <xdr:cxnSp macro="">
          <xdr:nvCxnSpPr>
            <xdr:cNvPr id="22" name="直線コネクタ 21">
              <a:extLst>
                <a:ext uri="{FF2B5EF4-FFF2-40B4-BE49-F238E27FC236}">
                  <a16:creationId xmlns:a16="http://schemas.microsoft.com/office/drawing/2014/main" id="{C3B99697-C19A-2C5C-FC25-C4E11CE94E5F}"/>
                </a:ext>
              </a:extLst>
            </xdr:cNvPr>
            <xdr:cNvCxnSpPr/>
          </xdr:nvCxnSpPr>
          <xdr:spPr>
            <a:xfrm>
              <a:off x="3694515" y="6120113"/>
              <a:ext cx="0" cy="432744"/>
            </a:xfrm>
            <a:prstGeom prst="line">
              <a:avLst/>
            </a:prstGeom>
            <a:ln w="381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19" name="直線コネクタ 18">
              <a:extLst>
                <a:ext uri="{FF2B5EF4-FFF2-40B4-BE49-F238E27FC236}">
                  <a16:creationId xmlns:a16="http://schemas.microsoft.com/office/drawing/2014/main" id="{3ECEBF87-F84C-4B23-A06D-C5C22BD9DBFD}"/>
                </a:ext>
              </a:extLst>
            </xdr:cNvPr>
            <xdr:cNvCxnSpPr/>
          </xdr:nvCxnSpPr>
          <xdr:spPr>
            <a:xfrm>
              <a:off x="3580241" y="6533571"/>
              <a:ext cx="108000" cy="0"/>
            </a:xfrm>
            <a:prstGeom prst="line">
              <a:avLst/>
            </a:prstGeom>
            <a:ln w="38100">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E67A26FB-14B6-5B97-DAEF-74D9F33E6596}"/>
                </a:ext>
              </a:extLst>
            </xdr:cNvPr>
            <xdr:cNvCxnSpPr/>
          </xdr:nvCxnSpPr>
          <xdr:spPr>
            <a:xfrm>
              <a:off x="3573517" y="6133931"/>
              <a:ext cx="108000" cy="0"/>
            </a:xfrm>
            <a:prstGeom prst="line">
              <a:avLst/>
            </a:prstGeom>
            <a:ln w="38100">
              <a:solidFill>
                <a:schemeClr val="tx1"/>
              </a:solidFill>
            </a:ln>
          </xdr:spPr>
          <xdr:style>
            <a:lnRef idx="1">
              <a:schemeClr val="dk1"/>
            </a:lnRef>
            <a:fillRef idx="0">
              <a:schemeClr val="dk1"/>
            </a:fillRef>
            <a:effectRef idx="0">
              <a:schemeClr val="dk1"/>
            </a:effectRef>
            <a:fontRef idx="minor">
              <a:schemeClr val="tx1"/>
            </a:fontRef>
          </xdr:style>
        </xdr:cxnSp>
      </xdr:grpSp>
      <xdr:cxnSp macro="">
        <xdr:nvCxnSpPr>
          <xdr:cNvPr id="23" name="直線矢印コネクタ 22">
            <a:extLst>
              <a:ext uri="{FF2B5EF4-FFF2-40B4-BE49-F238E27FC236}">
                <a16:creationId xmlns:a16="http://schemas.microsoft.com/office/drawing/2014/main" id="{0678C559-92BC-456C-99D5-3F794C297EA4}"/>
              </a:ext>
            </a:extLst>
          </xdr:cNvPr>
          <xdr:cNvCxnSpPr/>
        </xdr:nvCxnSpPr>
        <xdr:spPr>
          <a:xfrm>
            <a:off x="3727812" y="6348884"/>
            <a:ext cx="576000" cy="0"/>
          </a:xfrm>
          <a:prstGeom prst="straightConnector1">
            <a:avLst/>
          </a:prstGeom>
          <a:ln w="38100">
            <a:solidFill>
              <a:schemeClr val="tx1"/>
            </a:solidFill>
            <a:tailEnd type="triangle"/>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xdr:col>
      <xdr:colOff>44827</xdr:colOff>
      <xdr:row>29</xdr:row>
      <xdr:rowOff>100853</xdr:rowOff>
    </xdr:from>
    <xdr:ext cx="2678203" cy="275717"/>
    <xdr:sp macro="" textlink="">
      <xdr:nvSpPr>
        <xdr:cNvPr id="5" name="テキスト ボックス 4">
          <a:extLst>
            <a:ext uri="{FF2B5EF4-FFF2-40B4-BE49-F238E27FC236}">
              <a16:creationId xmlns:a16="http://schemas.microsoft.com/office/drawing/2014/main" id="{968A484B-6238-5D5B-FC3A-6BA4EF0DFD80}"/>
            </a:ext>
          </a:extLst>
        </xdr:cNvPr>
        <xdr:cNvSpPr txBox="1"/>
      </xdr:nvSpPr>
      <xdr:spPr>
        <a:xfrm>
          <a:off x="2846298" y="8292353"/>
          <a:ext cx="2678203" cy="275717"/>
        </a:xfrm>
        <a:prstGeom prst="rect">
          <a:avLst/>
        </a:prstGeom>
        <a:noFill/>
        <a:ln w="190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FF0066"/>
              </a:solidFill>
            </a:rPr>
            <a:t>複数月</a:t>
          </a:r>
          <a:r>
            <a:rPr kumimoji="1" lang="ja-JP" altLang="en-US" sz="1100">
              <a:solidFill>
                <a:schemeClr val="accent3">
                  <a:lumMod val="50000"/>
                </a:schemeClr>
              </a:solidFill>
            </a:rPr>
            <a:t>の場合には手入力してください。</a:t>
          </a:r>
        </a:p>
      </xdr:txBody>
    </xdr:sp>
    <xdr:clientData/>
  </xdr:oneCellAnchor>
  <xdr:twoCellAnchor>
    <xdr:from>
      <xdr:col>5</xdr:col>
      <xdr:colOff>224118</xdr:colOff>
      <xdr:row>29</xdr:row>
      <xdr:rowOff>0</xdr:rowOff>
    </xdr:from>
    <xdr:to>
      <xdr:col>6</xdr:col>
      <xdr:colOff>44827</xdr:colOff>
      <xdr:row>30</xdr:row>
      <xdr:rowOff>48212</xdr:rowOff>
    </xdr:to>
    <xdr:cxnSp macro="">
      <xdr:nvCxnSpPr>
        <xdr:cNvPr id="6" name="直線コネクタ 5">
          <a:extLst>
            <a:ext uri="{FF2B5EF4-FFF2-40B4-BE49-F238E27FC236}">
              <a16:creationId xmlns:a16="http://schemas.microsoft.com/office/drawing/2014/main" id="{1DA7565A-A426-4150-88E6-980F02B4E881}"/>
            </a:ext>
          </a:extLst>
        </xdr:cNvPr>
        <xdr:cNvCxnSpPr>
          <a:endCxn id="5" idx="1"/>
        </xdr:cNvCxnSpPr>
      </xdr:nvCxnSpPr>
      <xdr:spPr>
        <a:xfrm>
          <a:off x="2678206" y="8191500"/>
          <a:ext cx="168092" cy="238712"/>
        </a:xfrm>
        <a:prstGeom prst="line">
          <a:avLst/>
        </a:prstGeom>
        <a:ln w="19050">
          <a:solidFill>
            <a:schemeClr val="accent3">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44F2-077E-4C5F-AC59-284A26B6D909}">
  <sheetPr codeName="Sheet1">
    <tabColor theme="0" tint="-4.9989318521683403E-2"/>
    <pageSetUpPr fitToPage="1"/>
  </sheetPr>
  <dimension ref="A1:AV74"/>
  <sheetViews>
    <sheetView tabSelected="1" topLeftCell="A27" workbookViewId="0">
      <selection activeCell="AO12" sqref="AO12"/>
    </sheetView>
  </sheetViews>
  <sheetFormatPr defaultColWidth="4.5" defaultRowHeight="18.75" customHeight="1" x14ac:dyDescent="0.15"/>
  <cols>
    <col min="1" max="1" width="4.5" style="229"/>
    <col min="2" max="2" width="0.875" style="229" customWidth="1"/>
    <col min="3" max="12" width="4.5" style="229"/>
    <col min="13" max="13" width="7.25" style="229" customWidth="1"/>
    <col min="14" max="14" width="4.5" style="229"/>
    <col min="15" max="15" width="3.375" style="229" customWidth="1"/>
    <col min="16" max="26" width="4.5" style="229"/>
    <col min="27" max="27" width="6.25" style="229" customWidth="1"/>
    <col min="28" max="33" width="4.5" style="229"/>
    <col min="34" max="34" width="7.375" style="229" customWidth="1"/>
    <col min="35" max="35" width="6.5" style="229" bestFit="1" customWidth="1"/>
    <col min="36" max="36" width="4.5" style="229"/>
    <col min="37" max="37" width="7.375" style="229" bestFit="1" customWidth="1"/>
    <col min="38" max="38" width="4.5" style="229" customWidth="1"/>
    <col min="39" max="43" width="4.5" style="229"/>
    <col min="44" max="44" width="4.875" style="229" customWidth="1"/>
    <col min="45" max="45" width="4.5" style="229"/>
    <col min="46" max="46" width="8.25" style="229" customWidth="1"/>
    <col min="47" max="16384" width="4.5" style="229"/>
  </cols>
  <sheetData>
    <row r="1" spans="1:48" ht="24" x14ac:dyDescent="0.15">
      <c r="A1" s="516" t="s">
        <v>994</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6"/>
      <c r="AR1" s="516"/>
    </row>
    <row r="2" spans="1:48" ht="19.5" thickBot="1" x14ac:dyDescent="0.2">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row>
    <row r="3" spans="1:48" ht="6.75" customHeight="1" thickTop="1" x14ac:dyDescent="0.15">
      <c r="A3" s="231"/>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3"/>
      <c r="AH3" s="234"/>
      <c r="AJ3" s="234"/>
      <c r="AK3" s="234"/>
      <c r="AL3" s="234"/>
      <c r="AM3" s="234"/>
      <c r="AN3" s="234"/>
      <c r="AO3" s="234"/>
      <c r="AP3" s="235"/>
      <c r="AQ3" s="234"/>
      <c r="AR3" s="236"/>
      <c r="AS3" s="236"/>
      <c r="AT3" s="236"/>
    </row>
    <row r="4" spans="1:48" ht="18.75" customHeight="1" x14ac:dyDescent="0.15">
      <c r="A4" s="423" t="s">
        <v>1014</v>
      </c>
      <c r="B4" s="237"/>
      <c r="C4" s="424"/>
      <c r="D4" s="424"/>
      <c r="E4" s="424"/>
      <c r="F4" s="424"/>
      <c r="G4" s="424"/>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9"/>
      <c r="AG4" s="240"/>
      <c r="AH4" s="236"/>
      <c r="AJ4" s="236"/>
      <c r="AK4" s="241" t="b">
        <v>0</v>
      </c>
      <c r="AL4" s="513"/>
      <c r="AM4" s="513"/>
      <c r="AN4" s="515" t="s">
        <v>862</v>
      </c>
      <c r="AO4" s="514" t="s">
        <v>985</v>
      </c>
      <c r="AP4" s="514"/>
      <c r="AQ4" s="514"/>
      <c r="AR4" s="514"/>
      <c r="AS4" s="514"/>
      <c r="AT4" s="514"/>
      <c r="AU4" s="243"/>
      <c r="AV4" s="243"/>
    </row>
    <row r="5" spans="1:48" ht="18.75" customHeight="1" x14ac:dyDescent="0.15">
      <c r="A5" s="244" t="s">
        <v>278</v>
      </c>
      <c r="B5" s="245" t="s">
        <v>987</v>
      </c>
      <c r="C5" s="239"/>
      <c r="D5" s="245"/>
      <c r="E5" s="245"/>
      <c r="F5" s="245"/>
      <c r="G5" s="245"/>
      <c r="H5" s="245"/>
      <c r="I5" s="245"/>
      <c r="J5" s="245"/>
      <c r="K5" s="245"/>
      <c r="L5" s="245"/>
      <c r="M5" s="245"/>
      <c r="N5" s="245"/>
      <c r="O5" s="245"/>
      <c r="P5" s="245"/>
      <c r="Q5" s="245"/>
      <c r="R5" s="245"/>
      <c r="S5" s="245"/>
      <c r="T5" s="245"/>
      <c r="U5" s="245"/>
      <c r="V5" s="245"/>
      <c r="W5" s="245"/>
      <c r="X5" s="245"/>
      <c r="Y5" s="245"/>
      <c r="Z5" s="245"/>
      <c r="AA5" s="237"/>
      <c r="AB5" s="239"/>
      <c r="AC5" s="245"/>
      <c r="AD5" s="245"/>
      <c r="AE5" s="245"/>
      <c r="AF5" s="239"/>
      <c r="AG5" s="240"/>
      <c r="AH5" s="236"/>
      <c r="AJ5" s="236"/>
      <c r="AK5" s="236"/>
      <c r="AL5" s="513"/>
      <c r="AM5" s="513"/>
      <c r="AN5" s="515"/>
      <c r="AO5" s="514"/>
      <c r="AP5" s="514"/>
      <c r="AQ5" s="514"/>
      <c r="AR5" s="514"/>
      <c r="AS5" s="514"/>
      <c r="AT5" s="514"/>
      <c r="AU5" s="243"/>
      <c r="AV5" s="243"/>
    </row>
    <row r="6" spans="1:48" ht="18.75" customHeight="1" x14ac:dyDescent="0.15">
      <c r="A6" s="244" t="s">
        <v>279</v>
      </c>
      <c r="B6" s="246" t="s">
        <v>922</v>
      </c>
      <c r="C6" s="239"/>
      <c r="D6" s="245"/>
      <c r="E6" s="245"/>
      <c r="F6" s="245"/>
      <c r="G6" s="245"/>
      <c r="H6" s="245"/>
      <c r="I6" s="245"/>
      <c r="J6" s="237"/>
      <c r="K6" s="245"/>
      <c r="L6" s="245"/>
      <c r="M6" s="245"/>
      <c r="N6" s="245"/>
      <c r="O6" s="245"/>
      <c r="P6" s="245"/>
      <c r="Q6" s="245"/>
      <c r="R6" s="245"/>
      <c r="S6" s="245"/>
      <c r="T6" s="245"/>
      <c r="U6" s="245"/>
      <c r="V6" s="245"/>
      <c r="W6" s="245"/>
      <c r="X6" s="245"/>
      <c r="Y6" s="245"/>
      <c r="Z6" s="245"/>
      <c r="AA6" s="245"/>
      <c r="AB6" s="239"/>
      <c r="AC6" s="245"/>
      <c r="AD6" s="245"/>
      <c r="AE6" s="245"/>
      <c r="AF6" s="239"/>
      <c r="AG6" s="240"/>
      <c r="AH6" s="236"/>
      <c r="AJ6" s="247"/>
      <c r="AK6" s="247"/>
      <c r="AL6" s="247"/>
      <c r="AM6" s="247"/>
      <c r="AN6" s="236"/>
      <c r="AO6" s="236"/>
      <c r="AP6" s="236"/>
      <c r="AQ6" s="236"/>
      <c r="AR6" s="236"/>
      <c r="AS6" s="236"/>
      <c r="AT6" s="236"/>
    </row>
    <row r="7" spans="1:48" ht="18.75" customHeight="1" x14ac:dyDescent="0.15">
      <c r="A7" s="244" t="s">
        <v>254</v>
      </c>
      <c r="B7" s="245" t="s">
        <v>921</v>
      </c>
      <c r="C7" s="239"/>
      <c r="D7" s="245"/>
      <c r="E7" s="245"/>
      <c r="F7" s="245"/>
      <c r="G7" s="245"/>
      <c r="H7" s="245"/>
      <c r="I7" s="245"/>
      <c r="J7" s="237"/>
      <c r="K7" s="245"/>
      <c r="L7" s="245"/>
      <c r="M7" s="245"/>
      <c r="N7" s="245"/>
      <c r="O7" s="245"/>
      <c r="P7" s="245"/>
      <c r="Q7" s="245"/>
      <c r="R7" s="245"/>
      <c r="S7" s="245"/>
      <c r="T7" s="245"/>
      <c r="U7" s="245"/>
      <c r="V7" s="245"/>
      <c r="W7" s="245"/>
      <c r="X7" s="245"/>
      <c r="Y7" s="245"/>
      <c r="Z7" s="245"/>
      <c r="AA7" s="245"/>
      <c r="AB7" s="245"/>
      <c r="AC7" s="245"/>
      <c r="AD7" s="245"/>
      <c r="AE7" s="245"/>
      <c r="AF7" s="245"/>
      <c r="AG7" s="248"/>
      <c r="AH7" s="249"/>
      <c r="AJ7" s="249"/>
      <c r="AK7" s="249"/>
      <c r="AL7" s="249"/>
      <c r="AM7" s="249"/>
      <c r="AN7" s="249"/>
      <c r="AO7" s="249"/>
      <c r="AP7" s="249"/>
      <c r="AQ7" s="249"/>
      <c r="AR7" s="236"/>
      <c r="AS7" s="236"/>
      <c r="AT7" s="236"/>
    </row>
    <row r="8" spans="1:48" ht="18.75" customHeight="1" x14ac:dyDescent="0.15">
      <c r="A8" s="244" t="s">
        <v>255</v>
      </c>
      <c r="B8" s="245" t="s">
        <v>930</v>
      </c>
      <c r="C8" s="239"/>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37"/>
      <c r="AF8" s="245"/>
      <c r="AG8" s="248"/>
      <c r="AH8" s="249"/>
      <c r="AJ8" s="249"/>
      <c r="AK8" s="249"/>
      <c r="AL8" s="249"/>
      <c r="AM8" s="249"/>
      <c r="AN8" s="249"/>
      <c r="AO8" s="249"/>
      <c r="AP8" s="249"/>
      <c r="AQ8" s="249"/>
      <c r="AR8" s="236"/>
      <c r="AS8" s="236"/>
      <c r="AT8" s="236"/>
    </row>
    <row r="9" spans="1:48" ht="18.75" customHeight="1" x14ac:dyDescent="0.15">
      <c r="A9" s="250"/>
      <c r="B9" s="422" t="s">
        <v>923</v>
      </c>
      <c r="C9" s="239"/>
      <c r="D9" s="245"/>
      <c r="E9" s="245"/>
      <c r="F9" s="245"/>
      <c r="G9" s="245"/>
      <c r="H9" s="245"/>
      <c r="I9" s="245"/>
      <c r="J9" s="245"/>
      <c r="K9" s="245"/>
      <c r="L9" s="245"/>
      <c r="M9" s="245"/>
      <c r="N9" s="245"/>
      <c r="O9" s="245"/>
      <c r="P9" s="245"/>
      <c r="Q9" s="245"/>
      <c r="R9" s="245"/>
      <c r="S9" s="237"/>
      <c r="T9" s="245"/>
      <c r="U9" s="245"/>
      <c r="V9" s="245"/>
      <c r="W9" s="245"/>
      <c r="X9" s="245"/>
      <c r="Y9" s="245"/>
      <c r="Z9" s="245"/>
      <c r="AA9" s="245"/>
      <c r="AB9" s="245"/>
      <c r="AC9" s="245"/>
      <c r="AD9" s="245"/>
      <c r="AE9" s="245"/>
      <c r="AF9" s="245"/>
      <c r="AG9" s="248"/>
      <c r="AH9" s="249"/>
      <c r="AJ9" s="249"/>
      <c r="AK9" s="249"/>
      <c r="AL9" s="249"/>
      <c r="AM9" s="249"/>
      <c r="AN9" s="249"/>
      <c r="AO9" s="249"/>
      <c r="AP9" s="249"/>
      <c r="AQ9" s="249"/>
      <c r="AR9" s="236"/>
      <c r="AS9" s="236"/>
      <c r="AT9" s="236"/>
    </row>
    <row r="10" spans="1:48" ht="14.25" customHeight="1" x14ac:dyDescent="0.15">
      <c r="A10" s="250"/>
      <c r="B10" s="251" t="s">
        <v>1009</v>
      </c>
      <c r="C10" s="239"/>
      <c r="D10" s="245"/>
      <c r="E10" s="245"/>
      <c r="F10" s="245"/>
      <c r="G10" s="245"/>
      <c r="H10" s="245"/>
      <c r="I10" s="245"/>
      <c r="J10" s="245"/>
      <c r="K10" s="245"/>
      <c r="L10" s="245"/>
      <c r="M10" s="245"/>
      <c r="N10" s="245"/>
      <c r="O10" s="245"/>
      <c r="P10" s="245"/>
      <c r="Q10" s="245"/>
      <c r="R10" s="245"/>
      <c r="S10" s="237"/>
      <c r="T10" s="245"/>
      <c r="U10" s="245"/>
      <c r="V10" s="245"/>
      <c r="W10" s="245"/>
      <c r="X10" s="245"/>
      <c r="Y10" s="245"/>
      <c r="Z10" s="245"/>
      <c r="AA10" s="245"/>
      <c r="AB10" s="245"/>
      <c r="AC10" s="245"/>
      <c r="AD10" s="245"/>
      <c r="AE10" s="245"/>
      <c r="AF10" s="245"/>
      <c r="AG10" s="248"/>
      <c r="AH10" s="249"/>
      <c r="AJ10" s="249"/>
      <c r="AK10" s="249"/>
      <c r="AL10" s="249"/>
      <c r="AM10" s="249"/>
      <c r="AN10" s="249"/>
      <c r="AO10" s="249"/>
      <c r="AP10" s="249"/>
      <c r="AQ10" s="249"/>
      <c r="AR10" s="236"/>
      <c r="AS10" s="236"/>
      <c r="AT10" s="236"/>
    </row>
    <row r="11" spans="1:48" ht="17.25" customHeight="1" x14ac:dyDescent="0.15">
      <c r="A11" s="244" t="s">
        <v>280</v>
      </c>
      <c r="B11" s="245" t="s">
        <v>868</v>
      </c>
      <c r="C11" s="239"/>
      <c r="D11" s="245"/>
      <c r="E11" s="245"/>
      <c r="F11" s="245"/>
      <c r="G11" s="245"/>
      <c r="H11" s="245"/>
      <c r="I11" s="245"/>
      <c r="J11" s="245"/>
      <c r="K11" s="245"/>
      <c r="L11" s="245"/>
      <c r="M11" s="245"/>
      <c r="N11" s="245"/>
      <c r="O11" s="245"/>
      <c r="P11" s="245"/>
      <c r="Q11" s="245"/>
      <c r="R11" s="245"/>
      <c r="S11" s="245"/>
      <c r="T11" s="245"/>
      <c r="U11" s="237"/>
      <c r="V11" s="245"/>
      <c r="W11" s="245"/>
      <c r="X11" s="245"/>
      <c r="Y11" s="245"/>
      <c r="Z11" s="245"/>
      <c r="AA11" s="245"/>
      <c r="AB11" s="245"/>
      <c r="AC11" s="245"/>
      <c r="AD11" s="245"/>
      <c r="AE11" s="245"/>
      <c r="AF11" s="245"/>
      <c r="AG11" s="248"/>
      <c r="AH11" s="249"/>
      <c r="AJ11" s="249"/>
      <c r="AK11" s="249"/>
      <c r="AL11" s="249"/>
      <c r="AM11" s="249"/>
      <c r="AN11" s="249"/>
      <c r="AO11" s="249"/>
      <c r="AP11" s="249"/>
      <c r="AQ11" s="249"/>
      <c r="AR11" s="236"/>
      <c r="AS11" s="236"/>
      <c r="AT11" s="236"/>
    </row>
    <row r="12" spans="1:48" ht="6.75" customHeight="1" thickBot="1" x14ac:dyDescent="0.2">
      <c r="A12" s="252"/>
      <c r="B12" s="253"/>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5"/>
      <c r="AH12" s="249"/>
      <c r="AJ12" s="249"/>
      <c r="AK12" s="249"/>
      <c r="AL12" s="249"/>
      <c r="AM12" s="249"/>
      <c r="AN12" s="249"/>
      <c r="AO12" s="249"/>
      <c r="AP12" s="249"/>
      <c r="AQ12" s="249"/>
      <c r="AR12" s="236"/>
      <c r="AS12" s="236"/>
      <c r="AT12" s="236"/>
    </row>
    <row r="13" spans="1:48" ht="18.75" customHeight="1" thickTop="1" thickBot="1" x14ac:dyDescent="0.2">
      <c r="A13" s="520" t="s">
        <v>995</v>
      </c>
      <c r="B13" s="520"/>
      <c r="C13" s="520"/>
      <c r="D13" s="520"/>
      <c r="E13" s="520"/>
      <c r="F13" s="520"/>
      <c r="G13" s="520"/>
      <c r="H13" s="520"/>
      <c r="I13" s="520"/>
      <c r="J13" s="520"/>
      <c r="K13" s="520"/>
      <c r="L13" s="520"/>
      <c r="M13" s="520"/>
      <c r="N13" s="520"/>
      <c r="O13" s="520"/>
      <c r="P13" s="520"/>
      <c r="Q13" s="520"/>
      <c r="R13" s="520"/>
      <c r="T13" s="521" t="s">
        <v>928</v>
      </c>
      <c r="U13" s="521"/>
      <c r="V13" s="521"/>
      <c r="W13" s="521"/>
      <c r="X13" s="521"/>
      <c r="Y13" s="521"/>
      <c r="Z13" s="521"/>
      <c r="AA13" s="521"/>
      <c r="AB13" s="521"/>
      <c r="AC13" s="521"/>
      <c r="AD13" s="521"/>
      <c r="AE13" s="521"/>
      <c r="AF13" s="521"/>
      <c r="AG13" s="521"/>
      <c r="AJ13" s="249"/>
      <c r="AK13" s="249"/>
      <c r="AL13" s="249"/>
      <c r="AM13" s="256" t="s">
        <v>996</v>
      </c>
      <c r="AN13" s="257"/>
      <c r="AO13" s="258"/>
      <c r="AP13" s="259" t="s">
        <v>320</v>
      </c>
      <c r="AQ13" s="258"/>
      <c r="AR13" s="260" t="s">
        <v>319</v>
      </c>
      <c r="AS13" s="236"/>
      <c r="AT13" s="236"/>
    </row>
    <row r="14" spans="1:48" ht="18.75" customHeight="1" x14ac:dyDescent="0.15">
      <c r="A14" s="261"/>
      <c r="B14" s="262"/>
      <c r="C14" s="262"/>
      <c r="D14" s="262"/>
      <c r="E14" s="262"/>
      <c r="F14" s="262"/>
      <c r="G14" s="263"/>
      <c r="H14" s="263"/>
      <c r="I14" s="263"/>
      <c r="J14" s="263"/>
      <c r="K14" s="263"/>
      <c r="L14" s="263"/>
      <c r="M14" s="263"/>
      <c r="N14" s="263"/>
      <c r="O14" s="263"/>
      <c r="P14" s="263"/>
      <c r="Q14" s="263"/>
      <c r="R14" s="263"/>
      <c r="S14" s="263"/>
      <c r="T14" s="263"/>
      <c r="U14" s="263"/>
      <c r="V14" s="263"/>
      <c r="W14" s="263"/>
      <c r="X14" s="263"/>
      <c r="Y14" s="263"/>
      <c r="Z14" s="263"/>
      <c r="AA14" s="263"/>
      <c r="AB14" s="263"/>
      <c r="AC14" s="249"/>
      <c r="AD14" s="249"/>
      <c r="AE14" s="249"/>
      <c r="AF14" s="249"/>
      <c r="AG14" s="249"/>
      <c r="AJ14" s="249"/>
      <c r="AK14" s="249"/>
      <c r="AL14" s="249"/>
      <c r="AM14" s="249"/>
      <c r="AN14" s="249"/>
      <c r="AO14" s="249"/>
      <c r="AP14" s="249"/>
      <c r="AQ14" s="249"/>
      <c r="AR14" s="236"/>
      <c r="AS14" s="236"/>
      <c r="AT14" s="236"/>
    </row>
    <row r="15" spans="1:48" ht="18.75" customHeight="1" x14ac:dyDescent="0.15">
      <c r="A15" s="234"/>
      <c r="B15" s="234"/>
      <c r="C15" s="234"/>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6"/>
      <c r="AM15" s="236"/>
      <c r="AN15" s="236"/>
      <c r="AO15" s="236"/>
      <c r="AP15" s="236"/>
      <c r="AQ15" s="236"/>
      <c r="AR15" s="236"/>
      <c r="AS15" s="236"/>
      <c r="AT15" s="236"/>
    </row>
    <row r="16" spans="1:48" ht="18.75" customHeight="1" x14ac:dyDescent="0.15">
      <c r="A16" s="236"/>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row>
    <row r="17" spans="1:46" ht="18.75" customHeight="1" x14ac:dyDescent="0.15">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row>
    <row r="18" spans="1:46" ht="18.75" customHeight="1" x14ac:dyDescent="0.15">
      <c r="A18" s="236"/>
      <c r="B18" s="236"/>
      <c r="C18" s="236"/>
      <c r="D18" s="236"/>
      <c r="E18" s="236"/>
      <c r="F18" s="236"/>
      <c r="G18" s="236"/>
      <c r="H18" s="236"/>
      <c r="I18" s="236"/>
      <c r="J18" s="236"/>
      <c r="K18" s="236"/>
      <c r="L18" s="523" t="s">
        <v>1098</v>
      </c>
      <c r="M18" s="523"/>
      <c r="N18" s="523"/>
      <c r="O18" s="523"/>
      <c r="P18" s="523"/>
      <c r="Q18" s="523"/>
      <c r="R18" s="523"/>
      <c r="S18" s="523"/>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row>
    <row r="19" spans="1:46" ht="18.75" customHeight="1" thickBot="1" x14ac:dyDescent="0.2">
      <c r="A19" s="522" t="s">
        <v>870</v>
      </c>
      <c r="B19" s="522"/>
      <c r="C19" s="522"/>
      <c r="D19" s="522"/>
      <c r="E19" s="522"/>
      <c r="F19" s="522"/>
      <c r="G19" s="522"/>
      <c r="H19" s="522"/>
      <c r="I19" s="522"/>
      <c r="J19" s="522"/>
      <c r="K19" s="236"/>
      <c r="L19" s="523"/>
      <c r="M19" s="523"/>
      <c r="N19" s="523"/>
      <c r="O19" s="523"/>
      <c r="P19" s="523"/>
      <c r="Q19" s="523"/>
      <c r="R19" s="523"/>
      <c r="S19" s="523"/>
      <c r="T19" s="236"/>
      <c r="U19" s="236"/>
      <c r="V19" s="236"/>
      <c r="W19" s="236"/>
      <c r="X19" s="236"/>
      <c r="Y19" s="236"/>
      <c r="Z19" s="236"/>
      <c r="AA19" s="236"/>
      <c r="AB19" s="236"/>
      <c r="AC19" s="236"/>
      <c r="AD19" s="236"/>
      <c r="AE19" s="236"/>
      <c r="AF19" s="236"/>
      <c r="AG19" s="236"/>
      <c r="AH19" s="236"/>
      <c r="AI19" s="477" t="s">
        <v>988</v>
      </c>
      <c r="AJ19" s="477"/>
      <c r="AK19" s="477"/>
      <c r="AL19" s="477"/>
      <c r="AM19" s="477"/>
      <c r="AN19" s="477"/>
      <c r="AO19" s="477"/>
      <c r="AP19" s="477"/>
      <c r="AQ19" s="477"/>
      <c r="AR19" s="477"/>
      <c r="AS19" s="236"/>
      <c r="AT19" s="236"/>
    </row>
    <row r="20" spans="1:46" ht="18.75" customHeight="1" thickBot="1" x14ac:dyDescent="0.2">
      <c r="A20" s="482" t="s">
        <v>267</v>
      </c>
      <c r="B20" s="472"/>
      <c r="C20" s="472"/>
      <c r="D20" s="472"/>
      <c r="E20" s="472"/>
      <c r="F20" s="517"/>
      <c r="G20" s="518"/>
      <c r="H20" s="518"/>
      <c r="I20" s="518"/>
      <c r="J20" s="519"/>
      <c r="K20" s="236"/>
      <c r="L20" s="523"/>
      <c r="M20" s="523"/>
      <c r="N20" s="523"/>
      <c r="O20" s="523"/>
      <c r="P20" s="523"/>
      <c r="Q20" s="523"/>
      <c r="R20" s="523"/>
      <c r="S20" s="523"/>
      <c r="T20" s="236"/>
      <c r="U20" s="236"/>
      <c r="V20" s="236"/>
      <c r="W20" s="236"/>
      <c r="X20" s="236"/>
      <c r="Y20" s="236"/>
      <c r="Z20" s="236"/>
      <c r="AA20" s="236"/>
      <c r="AB20" s="236"/>
      <c r="AC20" s="236"/>
      <c r="AD20" s="236"/>
      <c r="AE20" s="236"/>
      <c r="AF20" s="236"/>
      <c r="AG20" s="236"/>
      <c r="AH20" s="236"/>
      <c r="AI20" s="236"/>
      <c r="AJ20" s="236"/>
      <c r="AK20" s="236"/>
      <c r="AL20" s="236"/>
      <c r="AM20" s="236"/>
      <c r="AN20" s="236"/>
      <c r="AO20" s="264"/>
      <c r="AP20" s="264"/>
      <c r="AQ20" s="264"/>
      <c r="AR20" s="264"/>
      <c r="AS20" s="264"/>
      <c r="AT20" s="264"/>
    </row>
    <row r="21" spans="1:46" ht="14.25" thickBot="1" x14ac:dyDescent="0.2">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65"/>
      <c r="AQ21" s="265"/>
      <c r="AR21" s="265"/>
      <c r="AS21" s="265"/>
      <c r="AT21" s="265"/>
    </row>
    <row r="22" spans="1:46" ht="22.5" customHeight="1" thickBot="1" x14ac:dyDescent="0.2">
      <c r="A22" s="534" t="s">
        <v>12</v>
      </c>
      <c r="B22" s="534"/>
      <c r="C22" s="534"/>
      <c r="D22" s="534"/>
      <c r="E22" s="534"/>
      <c r="F22" s="535"/>
      <c r="G22" s="536"/>
      <c r="H22" s="537"/>
      <c r="I22" s="537"/>
      <c r="J22" s="537"/>
      <c r="K22" s="537"/>
      <c r="L22" s="537"/>
      <c r="M22" s="537"/>
      <c r="N22" s="537"/>
      <c r="O22" s="537"/>
      <c r="P22" s="537"/>
      <c r="Q22" s="537"/>
      <c r="R22" s="537"/>
      <c r="S22" s="537"/>
      <c r="T22" s="538" t="s">
        <v>880</v>
      </c>
      <c r="U22" s="525"/>
      <c r="V22" s="525"/>
      <c r="W22" s="525"/>
      <c r="X22" s="526"/>
      <c r="Y22" s="539" t="s">
        <v>260</v>
      </c>
      <c r="Z22" s="539"/>
      <c r="AA22" s="540"/>
      <c r="AB22" s="266"/>
      <c r="AC22" s="478" t="s">
        <v>261</v>
      </c>
      <c r="AD22" s="479"/>
      <c r="AE22" s="479"/>
      <c r="AF22" s="480"/>
      <c r="AG22" s="524" t="s">
        <v>94</v>
      </c>
      <c r="AH22" s="525"/>
      <c r="AI22" s="525"/>
      <c r="AJ22" s="526"/>
      <c r="AK22" s="478" t="s">
        <v>262</v>
      </c>
      <c r="AL22" s="479"/>
      <c r="AM22" s="479"/>
      <c r="AN22" s="479"/>
      <c r="AO22" s="479"/>
      <c r="AP22" s="479"/>
      <c r="AQ22" s="480"/>
      <c r="AR22" s="236"/>
      <c r="AS22" s="236"/>
      <c r="AT22" s="236"/>
    </row>
    <row r="23" spans="1:46" ht="27" customHeight="1" thickBot="1" x14ac:dyDescent="0.2">
      <c r="A23" s="481" t="s">
        <v>27</v>
      </c>
      <c r="B23" s="481"/>
      <c r="C23" s="481"/>
      <c r="D23" s="481"/>
      <c r="E23" s="481"/>
      <c r="F23" s="482"/>
      <c r="G23" s="483" t="str">
        <f>IFERROR(VLOOKUP(G22,'７年度学校名簿 【非表示にする】'!A6:B72,2,FALSE),"")</f>
        <v/>
      </c>
      <c r="H23" s="484"/>
      <c r="I23" s="484"/>
      <c r="J23" s="484"/>
      <c r="K23" s="484"/>
      <c r="L23" s="484"/>
      <c r="M23" s="484"/>
      <c r="N23" s="484"/>
      <c r="O23" s="484"/>
      <c r="P23" s="484"/>
      <c r="Q23" s="484"/>
      <c r="R23" s="484"/>
      <c r="S23" s="484"/>
      <c r="T23" s="527"/>
      <c r="U23" s="528"/>
      <c r="V23" s="528"/>
      <c r="W23" s="528"/>
      <c r="X23" s="529"/>
      <c r="Y23" s="485" t="s">
        <v>881</v>
      </c>
      <c r="Z23" s="486"/>
      <c r="AA23" s="487"/>
      <c r="AB23" s="267"/>
      <c r="AC23" s="501"/>
      <c r="AD23" s="502"/>
      <c r="AE23" s="502"/>
      <c r="AF23" s="503"/>
      <c r="AG23" s="527"/>
      <c r="AH23" s="528"/>
      <c r="AI23" s="528"/>
      <c r="AJ23" s="529"/>
      <c r="AK23" s="488"/>
      <c r="AL23" s="489"/>
      <c r="AM23" s="489"/>
      <c r="AN23" s="489"/>
      <c r="AO23" s="489"/>
      <c r="AP23" s="489"/>
      <c r="AQ23" s="490"/>
      <c r="AR23" s="236"/>
      <c r="AS23" s="236"/>
      <c r="AT23" s="236"/>
    </row>
    <row r="24" spans="1:46" ht="27" customHeight="1" thickBot="1" x14ac:dyDescent="0.2">
      <c r="A24" s="481" t="s">
        <v>32</v>
      </c>
      <c r="B24" s="481"/>
      <c r="C24" s="481"/>
      <c r="D24" s="481"/>
      <c r="E24" s="481"/>
      <c r="F24" s="482"/>
      <c r="G24" s="542" t="str">
        <f>IFERROR(VLOOKUP(G22,'７年度学校名簿 【非表示にする】'!A6:H72,3,FALSE),"")</f>
        <v/>
      </c>
      <c r="H24" s="543"/>
      <c r="I24" s="543"/>
      <c r="J24" s="543"/>
      <c r="K24" s="543"/>
      <c r="L24" s="543"/>
      <c r="M24" s="543"/>
      <c r="N24" s="543"/>
      <c r="O24" s="543"/>
      <c r="P24" s="543"/>
      <c r="Q24" s="543"/>
      <c r="R24" s="543"/>
      <c r="S24" s="544"/>
      <c r="T24" s="530" t="s">
        <v>263</v>
      </c>
      <c r="U24" s="531"/>
      <c r="V24" s="531"/>
      <c r="W24" s="531"/>
      <c r="X24" s="532"/>
      <c r="Y24" s="541" t="s">
        <v>882</v>
      </c>
      <c r="Z24" s="486"/>
      <c r="AA24" s="487"/>
      <c r="AB24" s="268"/>
      <c r="AC24" s="501"/>
      <c r="AD24" s="502"/>
      <c r="AE24" s="502"/>
      <c r="AF24" s="503"/>
      <c r="AG24" s="507" t="s">
        <v>0</v>
      </c>
      <c r="AH24" s="508"/>
      <c r="AI24" s="509"/>
      <c r="AJ24" s="268"/>
      <c r="AK24" s="488"/>
      <c r="AL24" s="489"/>
      <c r="AM24" s="489"/>
      <c r="AN24" s="489"/>
      <c r="AO24" s="489"/>
      <c r="AP24" s="489"/>
      <c r="AQ24" s="490"/>
      <c r="AR24" s="236"/>
      <c r="AS24" s="236"/>
      <c r="AT24" s="236"/>
    </row>
    <row r="25" spans="1:46" ht="22.5" customHeight="1" thickBot="1" x14ac:dyDescent="0.2">
      <c r="A25" s="481"/>
      <c r="B25" s="481"/>
      <c r="C25" s="481"/>
      <c r="D25" s="481"/>
      <c r="E25" s="481"/>
      <c r="F25" s="482"/>
      <c r="G25" s="545"/>
      <c r="H25" s="546"/>
      <c r="I25" s="546"/>
      <c r="J25" s="546"/>
      <c r="K25" s="546"/>
      <c r="L25" s="546"/>
      <c r="M25" s="546"/>
      <c r="N25" s="546"/>
      <c r="O25" s="546"/>
      <c r="P25" s="546"/>
      <c r="Q25" s="546"/>
      <c r="R25" s="546"/>
      <c r="S25" s="547"/>
      <c r="T25" s="533"/>
      <c r="U25" s="531"/>
      <c r="V25" s="531"/>
      <c r="W25" s="531"/>
      <c r="X25" s="532"/>
      <c r="Y25" s="494" t="s">
        <v>18</v>
      </c>
      <c r="Z25" s="486"/>
      <c r="AA25" s="487"/>
      <c r="AB25" s="268"/>
      <c r="AC25" s="501"/>
      <c r="AD25" s="502"/>
      <c r="AE25" s="502"/>
      <c r="AF25" s="503"/>
      <c r="AG25" s="495" t="s">
        <v>13</v>
      </c>
      <c r="AH25" s="496"/>
      <c r="AI25" s="497"/>
      <c r="AJ25" s="268"/>
      <c r="AK25" s="488"/>
      <c r="AL25" s="489"/>
      <c r="AM25" s="489"/>
      <c r="AN25" s="489"/>
      <c r="AO25" s="489"/>
      <c r="AP25" s="489"/>
      <c r="AQ25" s="490"/>
      <c r="AR25" s="236"/>
      <c r="AS25" s="236"/>
      <c r="AT25" s="236"/>
    </row>
    <row r="26" spans="1:46" ht="22.5" customHeight="1" thickBot="1" x14ac:dyDescent="0.2">
      <c r="A26" s="481" t="s">
        <v>28</v>
      </c>
      <c r="B26" s="481"/>
      <c r="C26" s="481"/>
      <c r="D26" s="481"/>
      <c r="E26" s="481"/>
      <c r="F26" s="482"/>
      <c r="G26" s="483" t="str">
        <f>IFERROR(VLOOKUP(G22,'７年度学校名簿 【非表示にする】'!A6:H72,4,FALSE),"")</f>
        <v/>
      </c>
      <c r="H26" s="484"/>
      <c r="I26" s="484"/>
      <c r="J26" s="484"/>
      <c r="K26" s="484"/>
      <c r="L26" s="484"/>
      <c r="M26" s="484"/>
      <c r="N26" s="484"/>
      <c r="O26" s="484"/>
      <c r="P26" s="484"/>
      <c r="Q26" s="484"/>
      <c r="R26" s="484"/>
      <c r="S26" s="484"/>
      <c r="T26" s="533"/>
      <c r="U26" s="531"/>
      <c r="V26" s="531"/>
      <c r="W26" s="531"/>
      <c r="X26" s="532"/>
      <c r="Y26" s="498" t="s">
        <v>11</v>
      </c>
      <c r="Z26" s="499"/>
      <c r="AA26" s="500"/>
      <c r="AB26" s="268"/>
      <c r="AC26" s="504"/>
      <c r="AD26" s="505"/>
      <c r="AE26" s="505"/>
      <c r="AF26" s="506"/>
      <c r="AG26" s="510" t="s">
        <v>14</v>
      </c>
      <c r="AH26" s="511"/>
      <c r="AI26" s="512"/>
      <c r="AJ26" s="268"/>
      <c r="AK26" s="491"/>
      <c r="AL26" s="492"/>
      <c r="AM26" s="492"/>
      <c r="AN26" s="492"/>
      <c r="AO26" s="492"/>
      <c r="AP26" s="492"/>
      <c r="AQ26" s="493"/>
      <c r="AR26" s="236"/>
      <c r="AS26" s="236"/>
      <c r="AT26" s="236"/>
    </row>
    <row r="27" spans="1:46" ht="22.5" customHeight="1" thickBot="1" x14ac:dyDescent="0.2">
      <c r="A27" s="481" t="s">
        <v>29</v>
      </c>
      <c r="B27" s="481"/>
      <c r="C27" s="481"/>
      <c r="D27" s="481"/>
      <c r="E27" s="481"/>
      <c r="F27" s="482"/>
      <c r="G27" s="549" t="str">
        <f>IFERROR(VLOOKUP(G22,'７年度学校名簿 【非表示にする】'!A6:H72,5,FALSE),"")</f>
        <v/>
      </c>
      <c r="H27" s="550"/>
      <c r="I27" s="550"/>
      <c r="J27" s="550"/>
      <c r="K27" s="550"/>
      <c r="L27" s="550"/>
      <c r="M27" s="550"/>
      <c r="N27" s="550"/>
      <c r="O27" s="550"/>
      <c r="P27" s="550"/>
      <c r="Q27" s="550"/>
      <c r="R27" s="550"/>
      <c r="S27" s="551"/>
      <c r="T27" s="552" t="s">
        <v>1008</v>
      </c>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4"/>
      <c r="AR27" s="236"/>
      <c r="AS27" s="236"/>
      <c r="AT27" s="236"/>
    </row>
    <row r="28" spans="1:46" ht="22.5" customHeight="1" thickBot="1" x14ac:dyDescent="0.2">
      <c r="A28" s="481" t="s">
        <v>30</v>
      </c>
      <c r="B28" s="481"/>
      <c r="C28" s="481"/>
      <c r="D28" s="481"/>
      <c r="E28" s="481"/>
      <c r="F28" s="482"/>
      <c r="G28" s="549" t="str">
        <f>IFERROR(VLOOKUP(G22,'７年度学校名簿 【非表示にする】'!A6:H72,6,FALSE),"")</f>
        <v/>
      </c>
      <c r="H28" s="550"/>
      <c r="I28" s="550"/>
      <c r="J28" s="550"/>
      <c r="K28" s="550"/>
      <c r="L28" s="550"/>
      <c r="M28" s="550"/>
      <c r="N28" s="550"/>
      <c r="O28" s="550"/>
      <c r="P28" s="550"/>
      <c r="Q28" s="550"/>
      <c r="R28" s="550"/>
      <c r="S28" s="551"/>
      <c r="T28" s="555"/>
      <c r="U28" s="556"/>
      <c r="V28" s="556"/>
      <c r="W28" s="556"/>
      <c r="X28" s="556"/>
      <c r="Y28" s="556"/>
      <c r="Z28" s="556"/>
      <c r="AA28" s="556"/>
      <c r="AB28" s="556"/>
      <c r="AC28" s="556"/>
      <c r="AD28" s="556"/>
      <c r="AE28" s="556"/>
      <c r="AF28" s="556"/>
      <c r="AG28" s="556"/>
      <c r="AH28" s="556"/>
      <c r="AI28" s="556"/>
      <c r="AJ28" s="556"/>
      <c r="AK28" s="556"/>
      <c r="AL28" s="556"/>
      <c r="AM28" s="556"/>
      <c r="AN28" s="556"/>
      <c r="AO28" s="556"/>
      <c r="AP28" s="556"/>
      <c r="AQ28" s="557"/>
      <c r="AR28" s="236"/>
      <c r="AS28" s="236"/>
      <c r="AT28" s="236"/>
    </row>
    <row r="29" spans="1:46" ht="22.5" customHeight="1" thickBot="1" x14ac:dyDescent="0.2">
      <c r="A29" s="481" t="s">
        <v>31</v>
      </c>
      <c r="B29" s="481"/>
      <c r="C29" s="481"/>
      <c r="D29" s="481"/>
      <c r="E29" s="481"/>
      <c r="F29" s="561"/>
      <c r="G29" s="549" t="str">
        <f>IFERROR(VLOOKUP(G22,'７年度学校名簿 【非表示にする】'!A6:H72,7,FALSE),"")</f>
        <v/>
      </c>
      <c r="H29" s="550"/>
      <c r="I29" s="550"/>
      <c r="J29" s="550"/>
      <c r="K29" s="550"/>
      <c r="L29" s="550"/>
      <c r="M29" s="550"/>
      <c r="N29" s="550"/>
      <c r="O29" s="550"/>
      <c r="P29" s="550"/>
      <c r="Q29" s="550"/>
      <c r="R29" s="550"/>
      <c r="S29" s="551"/>
      <c r="T29" s="558"/>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60"/>
      <c r="AR29" s="236"/>
      <c r="AS29" s="236"/>
      <c r="AT29" s="236"/>
    </row>
    <row r="30" spans="1:46" ht="50.25" customHeight="1" thickBot="1" x14ac:dyDescent="0.2">
      <c r="A30" s="471" t="s">
        <v>96</v>
      </c>
      <c r="B30" s="562"/>
      <c r="C30" s="562"/>
      <c r="D30" s="562"/>
      <c r="E30" s="562"/>
      <c r="F30" s="563"/>
      <c r="G30" s="564"/>
      <c r="H30" s="475"/>
      <c r="I30" s="475"/>
      <c r="J30" s="475"/>
      <c r="K30" s="475"/>
      <c r="L30" s="475"/>
      <c r="M30" s="475"/>
      <c r="N30" s="475"/>
      <c r="O30" s="475"/>
      <c r="P30" s="475"/>
      <c r="Q30" s="475"/>
      <c r="R30" s="475"/>
      <c r="S30" s="476"/>
      <c r="T30" s="471" t="s">
        <v>1018</v>
      </c>
      <c r="U30" s="472"/>
      <c r="V30" s="472"/>
      <c r="W30" s="472"/>
      <c r="X30" s="472"/>
      <c r="Y30" s="472"/>
      <c r="Z30" s="472"/>
      <c r="AA30" s="473"/>
      <c r="AB30" s="474"/>
      <c r="AC30" s="475"/>
      <c r="AD30" s="475"/>
      <c r="AE30" s="475"/>
      <c r="AF30" s="475"/>
      <c r="AG30" s="475"/>
      <c r="AH30" s="475"/>
      <c r="AI30" s="475"/>
      <c r="AJ30" s="475"/>
      <c r="AK30" s="475"/>
      <c r="AL30" s="475"/>
      <c r="AM30" s="475"/>
      <c r="AN30" s="475"/>
      <c r="AO30" s="475"/>
      <c r="AP30" s="475"/>
      <c r="AQ30" s="476"/>
      <c r="AR30" s="236"/>
      <c r="AS30" s="236"/>
      <c r="AT30" s="236"/>
    </row>
    <row r="31" spans="1:46" ht="14.25" customHeight="1" thickBot="1" x14ac:dyDescent="0.2">
      <c r="A31" s="269"/>
      <c r="B31" s="269"/>
      <c r="C31" s="236"/>
      <c r="D31" s="236"/>
      <c r="E31" s="236"/>
      <c r="F31" s="236"/>
      <c r="G31" s="236"/>
      <c r="H31" s="236"/>
      <c r="I31" s="236"/>
      <c r="J31" s="236"/>
      <c r="K31" s="270"/>
      <c r="L31" s="236"/>
      <c r="M31" s="236"/>
      <c r="N31" s="236"/>
      <c r="O31" s="236"/>
      <c r="P31" s="236"/>
      <c r="Q31" s="236"/>
      <c r="R31" s="236"/>
      <c r="S31" s="270"/>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row>
    <row r="32" spans="1:46" ht="14.25" customHeight="1" x14ac:dyDescent="0.15">
      <c r="A32" s="269"/>
      <c r="B32" s="269"/>
      <c r="C32" s="573" t="s">
        <v>973</v>
      </c>
      <c r="D32" s="573"/>
      <c r="E32" s="271"/>
      <c r="F32" s="271"/>
      <c r="G32" s="271"/>
      <c r="H32" s="271"/>
      <c r="I32" s="271"/>
      <c r="J32" s="271"/>
      <c r="K32" s="465"/>
      <c r="L32" s="271"/>
      <c r="M32" s="271"/>
      <c r="N32" s="271"/>
      <c r="O32" s="271"/>
      <c r="P32" s="272" t="s">
        <v>942</v>
      </c>
      <c r="Q32" s="273"/>
      <c r="R32" s="274"/>
      <c r="S32" s="275"/>
      <c r="T32" s="275"/>
      <c r="U32" s="275"/>
      <c r="V32" s="275"/>
      <c r="W32" s="275"/>
      <c r="X32" s="275"/>
      <c r="Y32" s="275"/>
      <c r="Z32" s="275"/>
      <c r="AA32" s="275"/>
      <c r="AB32" s="275"/>
      <c r="AC32" s="275"/>
      <c r="AD32" s="275"/>
      <c r="AE32" s="275"/>
      <c r="AF32" s="275"/>
      <c r="AG32" s="275"/>
      <c r="AH32" s="275"/>
      <c r="AI32" s="275"/>
      <c r="AJ32" s="275"/>
      <c r="AK32" s="275"/>
      <c r="AL32" s="276"/>
      <c r="AS32" s="236"/>
      <c r="AT32" s="236"/>
    </row>
    <row r="33" spans="1:48" ht="27.75" customHeight="1" x14ac:dyDescent="0.15">
      <c r="A33" s="269"/>
      <c r="B33" s="269"/>
      <c r="C33" s="575" t="s">
        <v>975</v>
      </c>
      <c r="D33" s="575"/>
      <c r="E33" s="575"/>
      <c r="F33" s="575"/>
      <c r="G33" s="575"/>
      <c r="H33" s="575"/>
      <c r="I33" s="575"/>
      <c r="J33" s="575"/>
      <c r="K33" s="575"/>
      <c r="L33" s="575"/>
      <c r="M33" s="575"/>
      <c r="N33" s="571" t="s">
        <v>974</v>
      </c>
      <c r="O33" s="572"/>
      <c r="P33" s="565"/>
      <c r="Q33" s="566"/>
      <c r="R33" s="566"/>
      <c r="S33" s="566"/>
      <c r="T33" s="566"/>
      <c r="U33" s="566"/>
      <c r="V33" s="566"/>
      <c r="W33" s="566"/>
      <c r="X33" s="566"/>
      <c r="Y33" s="566"/>
      <c r="Z33" s="566"/>
      <c r="AA33" s="566"/>
      <c r="AB33" s="566"/>
      <c r="AC33" s="566"/>
      <c r="AD33" s="566"/>
      <c r="AE33" s="566"/>
      <c r="AF33" s="566"/>
      <c r="AG33" s="566"/>
      <c r="AH33" s="566"/>
      <c r="AI33" s="566"/>
      <c r="AJ33" s="566"/>
      <c r="AK33" s="566"/>
      <c r="AL33" s="567"/>
      <c r="AS33" s="236"/>
      <c r="AT33" s="236"/>
    </row>
    <row r="34" spans="1:48" ht="14.25" customHeight="1" thickBot="1" x14ac:dyDescent="0.2">
      <c r="A34" s="269"/>
      <c r="B34" s="269"/>
      <c r="C34" s="271" t="s">
        <v>1097</v>
      </c>
      <c r="D34" s="271"/>
      <c r="E34" s="271"/>
      <c r="F34" s="271"/>
      <c r="G34" s="271"/>
      <c r="H34" s="271"/>
      <c r="I34" s="271"/>
      <c r="J34" s="271"/>
      <c r="K34" s="465"/>
      <c r="L34" s="271"/>
      <c r="M34" s="271"/>
      <c r="N34" s="271"/>
      <c r="O34" s="271"/>
      <c r="P34" s="568"/>
      <c r="Q34" s="569"/>
      <c r="R34" s="569"/>
      <c r="S34" s="569"/>
      <c r="T34" s="569"/>
      <c r="U34" s="569"/>
      <c r="V34" s="569"/>
      <c r="W34" s="569"/>
      <c r="X34" s="569"/>
      <c r="Y34" s="569"/>
      <c r="Z34" s="569"/>
      <c r="AA34" s="569"/>
      <c r="AB34" s="569"/>
      <c r="AC34" s="569"/>
      <c r="AD34" s="569"/>
      <c r="AE34" s="569"/>
      <c r="AF34" s="569"/>
      <c r="AG34" s="569"/>
      <c r="AH34" s="569"/>
      <c r="AI34" s="569"/>
      <c r="AJ34" s="569"/>
      <c r="AK34" s="569"/>
      <c r="AL34" s="570"/>
      <c r="AS34" s="236"/>
      <c r="AT34" s="236"/>
    </row>
    <row r="35" spans="1:48" ht="14.25" customHeight="1" x14ac:dyDescent="0.15">
      <c r="A35" s="236"/>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row>
    <row r="36" spans="1:48" ht="14.25" customHeight="1" x14ac:dyDescent="0.15">
      <c r="A36" s="236"/>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row>
    <row r="37" spans="1:48" ht="14.25" customHeight="1" x14ac:dyDescent="0.15">
      <c r="A37" s="236"/>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row>
    <row r="38" spans="1:48" ht="18.75" customHeight="1" x14ac:dyDescent="0.15">
      <c r="A38" s="574" t="s">
        <v>1010</v>
      </c>
      <c r="B38" s="574"/>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236"/>
      <c r="AC38" s="236"/>
      <c r="AD38" s="236"/>
      <c r="AE38" s="236"/>
      <c r="AF38" s="236"/>
      <c r="AG38" s="236"/>
      <c r="AH38" s="236"/>
      <c r="AI38" s="236"/>
    </row>
    <row r="39" spans="1:48" ht="18.75" customHeight="1" x14ac:dyDescent="0.15">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row>
    <row r="40" spans="1:48" ht="13.5" x14ac:dyDescent="0.15">
      <c r="A40" s="236"/>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row>
    <row r="41" spans="1:48" ht="18.75" customHeight="1" x14ac:dyDescent="0.15">
      <c r="A41" s="236"/>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row>
    <row r="46" spans="1:48" ht="13.5" x14ac:dyDescent="0.15">
      <c r="AO46" s="548"/>
      <c r="AP46" s="548"/>
      <c r="AU46" s="548"/>
      <c r="AV46" s="548"/>
    </row>
    <row r="48" spans="1:48" ht="13.5" x14ac:dyDescent="0.15"/>
    <row r="50" ht="13.5" x14ac:dyDescent="0.15"/>
    <row r="52" ht="13.5" x14ac:dyDescent="0.15"/>
    <row r="53" ht="15" customHeight="1" x14ac:dyDescent="0.15"/>
    <row r="54" ht="15" customHeight="1" x14ac:dyDescent="0.15"/>
    <row r="55" ht="15" customHeight="1" x14ac:dyDescent="0.15"/>
    <row r="56" ht="13.5" x14ac:dyDescent="0.15"/>
    <row r="60" ht="3.75" customHeight="1" x14ac:dyDescent="0.15"/>
    <row r="62" ht="13.5" x14ac:dyDescent="0.15"/>
    <row r="63" ht="13.5" x14ac:dyDescent="0.15"/>
    <row r="64" ht="13.5" customHeight="1" x14ac:dyDescent="0.15"/>
    <row r="65" ht="14.25" customHeight="1" x14ac:dyDescent="0.15"/>
    <row r="74" ht="3.75" customHeight="1" x14ac:dyDescent="0.15"/>
  </sheetData>
  <sheetProtection sheet="1" objects="1" scenarios="1"/>
  <mergeCells count="52">
    <mergeCell ref="AU46:AV46"/>
    <mergeCell ref="A27:F27"/>
    <mergeCell ref="G27:S27"/>
    <mergeCell ref="T27:AQ29"/>
    <mergeCell ref="A28:F28"/>
    <mergeCell ref="G28:S28"/>
    <mergeCell ref="A29:F29"/>
    <mergeCell ref="G29:S29"/>
    <mergeCell ref="A30:F30"/>
    <mergeCell ref="G30:S30"/>
    <mergeCell ref="P33:AL34"/>
    <mergeCell ref="N33:O33"/>
    <mergeCell ref="C32:D32"/>
    <mergeCell ref="AO46:AP46"/>
    <mergeCell ref="A38:AA38"/>
    <mergeCell ref="C33:M33"/>
    <mergeCell ref="AG22:AJ23"/>
    <mergeCell ref="T24:X26"/>
    <mergeCell ref="A22:F22"/>
    <mergeCell ref="G22:S22"/>
    <mergeCell ref="T22:X23"/>
    <mergeCell ref="Y22:AA22"/>
    <mergeCell ref="AC22:AF22"/>
    <mergeCell ref="Y24:AA24"/>
    <mergeCell ref="A24:F25"/>
    <mergeCell ref="G24:S25"/>
    <mergeCell ref="AL4:AM5"/>
    <mergeCell ref="AO4:AT5"/>
    <mergeCell ref="AN4:AN5"/>
    <mergeCell ref="A1:AR1"/>
    <mergeCell ref="A20:F20"/>
    <mergeCell ref="G20:J20"/>
    <mergeCell ref="A13:R13"/>
    <mergeCell ref="T13:AG13"/>
    <mergeCell ref="A19:J19"/>
    <mergeCell ref="L18:S20"/>
    <mergeCell ref="T30:AA30"/>
    <mergeCell ref="AB30:AQ30"/>
    <mergeCell ref="AI19:AR19"/>
    <mergeCell ref="AK22:AQ22"/>
    <mergeCell ref="A23:F23"/>
    <mergeCell ref="G23:S23"/>
    <mergeCell ref="Y23:AA23"/>
    <mergeCell ref="AK23:AQ26"/>
    <mergeCell ref="Y25:AA25"/>
    <mergeCell ref="AG25:AI25"/>
    <mergeCell ref="A26:F26"/>
    <mergeCell ref="G26:S26"/>
    <mergeCell ref="Y26:AA26"/>
    <mergeCell ref="AC23:AF26"/>
    <mergeCell ref="AG24:AI24"/>
    <mergeCell ref="AG26:AI26"/>
  </mergeCells>
  <phoneticPr fontId="1"/>
  <conditionalFormatting sqref="A19">
    <cfRule type="expression" dxfId="283" priority="36">
      <formula>$G$20=""</formula>
    </cfRule>
  </conditionalFormatting>
  <conditionalFormatting sqref="A20:F20">
    <cfRule type="expression" dxfId="282" priority="17">
      <formula>$G$20="選択してください"</formula>
    </cfRule>
    <cfRule type="expression" dxfId="281" priority="18">
      <formula>$G$20&lt;&gt;""</formula>
    </cfRule>
  </conditionalFormatting>
  <conditionalFormatting sqref="A22:F22">
    <cfRule type="expression" dxfId="280" priority="16">
      <formula>$G$22&lt;&gt;""</formula>
    </cfRule>
  </conditionalFormatting>
  <conditionalFormatting sqref="C32:M34">
    <cfRule type="expression" dxfId="279" priority="9">
      <formula>$G$29&lt;&gt;""</formula>
    </cfRule>
  </conditionalFormatting>
  <conditionalFormatting sqref="G20:J20">
    <cfRule type="expression" dxfId="278" priority="330">
      <formula>$AK$4=TRUE</formula>
    </cfRule>
    <cfRule type="expression" dxfId="277" priority="331">
      <formula>G20=""</formula>
    </cfRule>
    <cfRule type="containsText" dxfId="276" priority="332" operator="containsText" text="選択してください">
      <formula>NOT(ISERROR(SEARCH("選択してください",G20)))</formula>
    </cfRule>
    <cfRule type="expression" dxfId="275" priority="333">
      <formula>G22&lt;&gt;"青森,岩手,福島,新潟,茨城,東京,福井,岐阜,静岡,愛知,滋賀,京都,大阪,奈良,鳥取,岡山,広島,山口,香川,愛媛,高知,福岡,佐賀,長崎,熊本,大分,宮崎,鹿児島"</formula>
    </cfRule>
  </conditionalFormatting>
  <conditionalFormatting sqref="G22:S22">
    <cfRule type="expression" dxfId="274" priority="35">
      <formula>$G$20=""</formula>
    </cfRule>
    <cfRule type="expression" dxfId="273" priority="37">
      <formula>$G$20=""</formula>
    </cfRule>
  </conditionalFormatting>
  <conditionalFormatting sqref="G22:S23 G24">
    <cfRule type="containsText" dxfId="272" priority="94" operator="containsText" text="選択してください">
      <formula>NOT(ISERROR(SEARCH("選択してください",G22)))</formula>
    </cfRule>
    <cfRule type="expression" dxfId="271" priority="95">
      <formula>G22&lt;&gt;""</formula>
    </cfRule>
  </conditionalFormatting>
  <conditionalFormatting sqref="G22:S30 AL4:AT5 AO13 AQ13 AB22:AB26 AJ24:AJ26">
    <cfRule type="expression" dxfId="270" priority="334">
      <formula>$AK$4=TRUE</formula>
    </cfRule>
  </conditionalFormatting>
  <conditionalFormatting sqref="G26:S26">
    <cfRule type="containsText" dxfId="269" priority="90" operator="containsText" text="選択してください">
      <formula>NOT(ISERROR(SEARCH("選択してください",G26)))</formula>
    </cfRule>
    <cfRule type="expression" dxfId="268" priority="91">
      <formula>G26&lt;&gt;""</formula>
    </cfRule>
  </conditionalFormatting>
  <conditionalFormatting sqref="G30:S30">
    <cfRule type="expression" dxfId="267" priority="39">
      <formula>G30&lt;&gt;""</formula>
    </cfRule>
  </conditionalFormatting>
  <conditionalFormatting sqref="L18">
    <cfRule type="expression" dxfId="266" priority="6">
      <formula>$G$23&lt;&gt;""</formula>
    </cfRule>
  </conditionalFormatting>
  <conditionalFormatting sqref="N33:O33">
    <cfRule type="expression" dxfId="265" priority="8">
      <formula>$G$29&lt;&gt;""</formula>
    </cfRule>
  </conditionalFormatting>
  <conditionalFormatting sqref="AB22:AB26">
    <cfRule type="expression" dxfId="264" priority="29">
      <formula>AB22&lt;&gt;""</formula>
    </cfRule>
  </conditionalFormatting>
  <conditionalFormatting sqref="AB30">
    <cfRule type="expression" dxfId="263" priority="38">
      <formula>AB30&lt;&gt;""</formula>
    </cfRule>
  </conditionalFormatting>
  <conditionalFormatting sqref="AI19:AR19">
    <cfRule type="expression" dxfId="262" priority="1">
      <formula>$AK$4=TRUE</formula>
    </cfRule>
  </conditionalFormatting>
  <conditionalFormatting sqref="AJ24:AJ26">
    <cfRule type="expression" dxfId="261" priority="28">
      <formula>AJ24&lt;&gt;""</formula>
    </cfRule>
  </conditionalFormatting>
  <conditionalFormatting sqref="AL4:AT5">
    <cfRule type="expression" dxfId="260" priority="11">
      <formula>$AK$4=TRUE</formula>
    </cfRule>
  </conditionalFormatting>
  <conditionalFormatting sqref="AO13">
    <cfRule type="expression" dxfId="259" priority="101">
      <formula>AO13&lt;&gt;""</formula>
    </cfRule>
  </conditionalFormatting>
  <conditionalFormatting sqref="AQ13">
    <cfRule type="expression" dxfId="258" priority="100">
      <formula>AQ13&lt;&gt;""</formula>
    </cfRule>
  </conditionalFormatting>
  <dataValidations count="1">
    <dataValidation type="list" allowBlank="1" showInputMessage="1" showErrorMessage="1" sqref="G22:S22" xr:uid="{D28557D5-9F08-4790-B9A6-4A0FDB2E5EC3}">
      <formula1>INDIRECT($G$20)</formula1>
    </dataValidation>
  </dataValidations>
  <pageMargins left="0.70866141732283472" right="0.59055118110236227" top="0.6692913385826772" bottom="0.55118110236220474" header="0.31496062992125984" footer="0.31496062992125984"/>
  <pageSetup paperSize="8"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37</xdr:col>
                    <xdr:colOff>19050</xdr:colOff>
                    <xdr:row>3</xdr:row>
                    <xdr:rowOff>66675</xdr:rowOff>
                  </from>
                  <to>
                    <xdr:col>39</xdr:col>
                    <xdr:colOff>19050</xdr:colOff>
                    <xdr:row>4</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E2C1D72-3C08-4C08-BEA1-6132217A1427}">
          <x14:formula1>
            <xm:f>表紙プルダウン【非表示にする】!$A$2:$AC$2</xm:f>
          </x14:formula1>
          <xm:sqref>G20:J20</xm:sqref>
        </x14:dataValidation>
        <x14:dataValidation type="list" allowBlank="1" showInputMessage="1" showErrorMessage="1" xr:uid="{2E8C83B9-B240-4F03-B238-7E0D501B41AD}">
          <x14:formula1>
            <xm:f>'（回答不要）'!$AE$22</xm:f>
          </x14:formula1>
          <xm:sqref>AB22:AB26 AJ24:AJ26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A16C-9363-43DF-84E6-C76BDC4795A1}">
  <dimension ref="A1:C26"/>
  <sheetViews>
    <sheetView workbookViewId="0">
      <selection activeCell="E19" sqref="E19"/>
    </sheetView>
  </sheetViews>
  <sheetFormatPr defaultRowHeight="13.5" x14ac:dyDescent="0.15"/>
  <cols>
    <col min="1" max="1" width="5.25" bestFit="1" customWidth="1"/>
    <col min="2" max="2" width="104.125" bestFit="1" customWidth="1"/>
    <col min="3" max="3" width="7.75" bestFit="1" customWidth="1"/>
  </cols>
  <sheetData>
    <row r="1" spans="1:3" ht="26.25" thickBot="1" x14ac:dyDescent="0.2">
      <c r="A1" s="218"/>
      <c r="B1" s="228" t="s">
        <v>956</v>
      </c>
      <c r="C1" s="219"/>
    </row>
    <row r="2" spans="1:3" ht="21.95" customHeight="1" x14ac:dyDescent="0.15">
      <c r="A2" s="1295" t="s">
        <v>946</v>
      </c>
      <c r="B2" s="220" t="s">
        <v>1087</v>
      </c>
      <c r="C2" s="1303" t="s">
        <v>961</v>
      </c>
    </row>
    <row r="3" spans="1:3" ht="21.95" customHeight="1" thickBot="1" x14ac:dyDescent="0.2">
      <c r="A3" s="1296"/>
      <c r="B3" s="221" t="s">
        <v>960</v>
      </c>
      <c r="C3" s="1304"/>
    </row>
    <row r="4" spans="1:3" ht="21.95" customHeight="1" thickBot="1" x14ac:dyDescent="0.2">
      <c r="A4" s="222" t="s">
        <v>947</v>
      </c>
      <c r="B4" s="223" t="s">
        <v>1088</v>
      </c>
      <c r="C4" s="224" t="s">
        <v>962</v>
      </c>
    </row>
    <row r="5" spans="1:3" ht="21.95" customHeight="1" x14ac:dyDescent="0.15">
      <c r="A5" s="1297" t="s">
        <v>948</v>
      </c>
      <c r="B5" s="225" t="s">
        <v>1089</v>
      </c>
      <c r="C5" s="1310" t="s">
        <v>963</v>
      </c>
    </row>
    <row r="6" spans="1:3" ht="21.95" customHeight="1" x14ac:dyDescent="0.15">
      <c r="A6" s="1298"/>
      <c r="B6" s="226" t="s">
        <v>1090</v>
      </c>
      <c r="C6" s="1305"/>
    </row>
    <row r="7" spans="1:3" ht="21.95" customHeight="1" thickBot="1" x14ac:dyDescent="0.2">
      <c r="A7" s="1296"/>
      <c r="B7" s="221" t="s">
        <v>957</v>
      </c>
      <c r="C7" s="1304"/>
    </row>
    <row r="8" spans="1:3" ht="21.95" customHeight="1" thickBot="1" x14ac:dyDescent="0.2">
      <c r="A8" s="222" t="s">
        <v>949</v>
      </c>
      <c r="B8" s="223" t="s">
        <v>950</v>
      </c>
      <c r="C8" s="224" t="s">
        <v>964</v>
      </c>
    </row>
    <row r="9" spans="1:3" ht="21.95" customHeight="1" x14ac:dyDescent="0.15">
      <c r="A9" s="1297" t="s">
        <v>951</v>
      </c>
      <c r="B9" s="225" t="s">
        <v>952</v>
      </c>
      <c r="C9" s="1310" t="s">
        <v>965</v>
      </c>
    </row>
    <row r="10" spans="1:3" ht="21.95" customHeight="1" x14ac:dyDescent="0.15">
      <c r="A10" s="1298"/>
      <c r="B10" s="226" t="s">
        <v>1091</v>
      </c>
      <c r="C10" s="1305"/>
    </row>
    <row r="11" spans="1:3" ht="21.95" customHeight="1" thickBot="1" x14ac:dyDescent="0.2">
      <c r="A11" s="1296"/>
      <c r="B11" s="221" t="s">
        <v>1092</v>
      </c>
      <c r="C11" s="1304"/>
    </row>
    <row r="12" spans="1:3" ht="21.95" customHeight="1" x14ac:dyDescent="0.15">
      <c r="A12" s="1299"/>
      <c r="B12" s="466" t="s">
        <v>954</v>
      </c>
      <c r="C12" s="1307"/>
    </row>
    <row r="13" spans="1:3" ht="21.95" customHeight="1" x14ac:dyDescent="0.15">
      <c r="A13" s="1300"/>
      <c r="B13" s="467" t="s">
        <v>958</v>
      </c>
      <c r="C13" s="1308"/>
    </row>
    <row r="14" spans="1:3" ht="21.95" customHeight="1" thickBot="1" x14ac:dyDescent="0.2">
      <c r="A14" s="1301"/>
      <c r="B14" s="468" t="s">
        <v>959</v>
      </c>
      <c r="C14" s="1309"/>
    </row>
    <row r="15" spans="1:3" ht="21.95" customHeight="1" x14ac:dyDescent="0.15">
      <c r="A15" s="1295" t="s">
        <v>953</v>
      </c>
      <c r="B15" s="225" t="s">
        <v>955</v>
      </c>
      <c r="C15" s="1303" t="s">
        <v>966</v>
      </c>
    </row>
    <row r="16" spans="1:3" ht="21.95" customHeight="1" x14ac:dyDescent="0.15">
      <c r="A16" s="1298"/>
      <c r="B16" s="226" t="s">
        <v>1093</v>
      </c>
      <c r="C16" s="1305"/>
    </row>
    <row r="17" spans="1:3" ht="21.95" customHeight="1" thickBot="1" x14ac:dyDescent="0.2">
      <c r="A17" s="1302"/>
      <c r="B17" s="227" t="s">
        <v>1094</v>
      </c>
      <c r="C17" s="1306"/>
    </row>
    <row r="26" spans="1:3" x14ac:dyDescent="0.15">
      <c r="B26" s="462"/>
    </row>
  </sheetData>
  <mergeCells count="10">
    <mergeCell ref="C2:C3"/>
    <mergeCell ref="C15:C17"/>
    <mergeCell ref="C12:C14"/>
    <mergeCell ref="C9:C11"/>
    <mergeCell ref="C5:C7"/>
    <mergeCell ref="A2:A3"/>
    <mergeCell ref="A5:A7"/>
    <mergeCell ref="A9:A11"/>
    <mergeCell ref="A12:A14"/>
    <mergeCell ref="A15:A17"/>
  </mergeCells>
  <phoneticPr fontId="1"/>
  <pageMargins left="0.7" right="0.7" top="0.75" bottom="0.75" header="0.3" footer="0.3"/>
  <pageSetup paperSize="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51BF-F752-4E7B-9771-6B60F7DDCC91}">
  <sheetPr codeName="Sheet8">
    <pageSetUpPr fitToPage="1"/>
  </sheetPr>
  <dimension ref="A1:J78"/>
  <sheetViews>
    <sheetView workbookViewId="0">
      <selection sqref="A1:C1"/>
    </sheetView>
  </sheetViews>
  <sheetFormatPr defaultRowHeight="18.600000000000001" customHeight="1" x14ac:dyDescent="0.15"/>
  <cols>
    <col min="1" max="1" width="19.75" style="173" bestFit="1" customWidth="1"/>
    <col min="2" max="2" width="37.625" style="173" customWidth="1"/>
    <col min="3" max="3" width="37.25" style="176" bestFit="1" customWidth="1"/>
    <col min="4" max="4" width="11.125" style="169" bestFit="1" customWidth="1"/>
    <col min="5" max="5" width="10" style="169" bestFit="1" customWidth="1"/>
    <col min="6" max="6" width="34.875" style="169" bestFit="1" customWidth="1"/>
    <col min="7" max="7" width="34.375" style="169" bestFit="1" customWidth="1"/>
    <col min="8" max="16384" width="9" style="169"/>
  </cols>
  <sheetData>
    <row r="1" spans="1:8" ht="15" x14ac:dyDescent="0.15">
      <c r="A1" s="1311"/>
      <c r="B1" s="1311"/>
      <c r="C1" s="1311"/>
    </row>
    <row r="2" spans="1:8" ht="14.25" x14ac:dyDescent="0.15">
      <c r="A2" s="170"/>
      <c r="B2" s="170"/>
      <c r="C2" s="171"/>
    </row>
    <row r="3" spans="1:8" ht="11.25" x14ac:dyDescent="0.15">
      <c r="C3" s="174"/>
    </row>
    <row r="4" spans="1:8" ht="13.5" customHeight="1" x14ac:dyDescent="0.15">
      <c r="C4" s="174"/>
    </row>
    <row r="5" spans="1:8" s="175" customFormat="1" ht="11.25" x14ac:dyDescent="0.15">
      <c r="A5" s="185" t="s">
        <v>466</v>
      </c>
      <c r="B5" s="186" t="s">
        <v>1019</v>
      </c>
      <c r="C5" s="186" t="s">
        <v>1020</v>
      </c>
      <c r="D5" s="186" t="s">
        <v>653</v>
      </c>
      <c r="E5" s="188" t="s">
        <v>654</v>
      </c>
      <c r="F5" s="188" t="s">
        <v>1021</v>
      </c>
      <c r="G5" s="188" t="s">
        <v>1022</v>
      </c>
    </row>
    <row r="6" spans="1:8" s="175" customFormat="1" ht="11.45" customHeight="1" x14ac:dyDescent="0.15">
      <c r="A6" s="184" t="s">
        <v>468</v>
      </c>
      <c r="B6" s="189" t="s">
        <v>467</v>
      </c>
      <c r="C6" s="185" t="s">
        <v>469</v>
      </c>
      <c r="D6" s="185" t="s">
        <v>1023</v>
      </c>
      <c r="E6" s="185" t="s">
        <v>1023</v>
      </c>
      <c r="F6" s="186" t="s">
        <v>1024</v>
      </c>
      <c r="G6" s="185" t="s">
        <v>1025</v>
      </c>
      <c r="H6" s="169"/>
    </row>
    <row r="7" spans="1:8" ht="12" x14ac:dyDescent="0.15">
      <c r="A7" s="184" t="s">
        <v>471</v>
      </c>
      <c r="B7" s="189" t="s">
        <v>470</v>
      </c>
      <c r="C7" s="185" t="s">
        <v>472</v>
      </c>
      <c r="D7" s="185" t="s">
        <v>656</v>
      </c>
      <c r="E7" s="185" t="s">
        <v>656</v>
      </c>
      <c r="F7" s="185" t="s">
        <v>1026</v>
      </c>
      <c r="G7" s="185" t="s">
        <v>655</v>
      </c>
    </row>
    <row r="8" spans="1:8" ht="12" x14ac:dyDescent="0.15">
      <c r="A8" s="184" t="s">
        <v>474</v>
      </c>
      <c r="B8" s="189" t="s">
        <v>473</v>
      </c>
      <c r="C8" s="186" t="s">
        <v>475</v>
      </c>
      <c r="D8" s="185" t="s">
        <v>658</v>
      </c>
      <c r="E8" s="185" t="s">
        <v>659</v>
      </c>
      <c r="F8" s="185" t="s">
        <v>1027</v>
      </c>
      <c r="G8" s="185" t="s">
        <v>657</v>
      </c>
    </row>
    <row r="9" spans="1:8" ht="12" x14ac:dyDescent="0.15">
      <c r="A9" s="185" t="s">
        <v>477</v>
      </c>
      <c r="B9" s="189" t="s">
        <v>476</v>
      </c>
      <c r="C9" s="186" t="s">
        <v>478</v>
      </c>
      <c r="D9" s="185" t="s">
        <v>1028</v>
      </c>
      <c r="E9" s="185" t="s">
        <v>1029</v>
      </c>
      <c r="F9" s="185" t="s">
        <v>1030</v>
      </c>
      <c r="G9" s="185" t="s">
        <v>660</v>
      </c>
    </row>
    <row r="10" spans="1:8" ht="12" x14ac:dyDescent="0.15">
      <c r="A10" s="184" t="s">
        <v>480</v>
      </c>
      <c r="B10" s="189" t="s">
        <v>479</v>
      </c>
      <c r="C10" s="186" t="s">
        <v>481</v>
      </c>
      <c r="D10" s="185" t="s">
        <v>661</v>
      </c>
      <c r="E10" s="185" t="s">
        <v>1031</v>
      </c>
      <c r="F10" s="185" t="s">
        <v>662</v>
      </c>
      <c r="G10" s="185" t="s">
        <v>663</v>
      </c>
    </row>
    <row r="11" spans="1:8" ht="12" x14ac:dyDescent="0.15">
      <c r="A11" s="185" t="s">
        <v>483</v>
      </c>
      <c r="B11" s="189" t="s">
        <v>482</v>
      </c>
      <c r="C11" s="186" t="s">
        <v>484</v>
      </c>
      <c r="D11" s="185" t="s">
        <v>665</v>
      </c>
      <c r="E11" s="185" t="s">
        <v>1032</v>
      </c>
      <c r="F11" s="185" t="s">
        <v>664</v>
      </c>
      <c r="G11" s="185" t="s">
        <v>1033</v>
      </c>
    </row>
    <row r="12" spans="1:8" ht="12" x14ac:dyDescent="0.15">
      <c r="A12" s="184" t="s">
        <v>486</v>
      </c>
      <c r="B12" s="189" t="s">
        <v>485</v>
      </c>
      <c r="C12" s="186" t="s">
        <v>487</v>
      </c>
      <c r="D12" s="185" t="s">
        <v>666</v>
      </c>
      <c r="E12" s="185" t="s">
        <v>666</v>
      </c>
      <c r="F12" s="185" t="s">
        <v>667</v>
      </c>
      <c r="G12" s="185" t="s">
        <v>668</v>
      </c>
    </row>
    <row r="13" spans="1:8" ht="12" x14ac:dyDescent="0.15">
      <c r="A13" s="184" t="s">
        <v>489</v>
      </c>
      <c r="B13" s="189" t="s">
        <v>488</v>
      </c>
      <c r="C13" s="186" t="s">
        <v>490</v>
      </c>
      <c r="D13" s="185" t="s">
        <v>669</v>
      </c>
      <c r="E13" s="185" t="s">
        <v>669</v>
      </c>
      <c r="F13" s="185" t="s">
        <v>1034</v>
      </c>
      <c r="G13" s="185" t="s">
        <v>670</v>
      </c>
    </row>
    <row r="14" spans="1:8" ht="12" x14ac:dyDescent="0.15">
      <c r="A14" s="184" t="s">
        <v>492</v>
      </c>
      <c r="B14" s="190" t="s">
        <v>491</v>
      </c>
      <c r="C14" s="186" t="s">
        <v>493</v>
      </c>
      <c r="D14" s="185" t="s">
        <v>671</v>
      </c>
      <c r="E14" s="185" t="s">
        <v>672</v>
      </c>
      <c r="F14" s="185" t="s">
        <v>1035</v>
      </c>
      <c r="G14" s="185" t="s">
        <v>673</v>
      </c>
    </row>
    <row r="15" spans="1:8" ht="12" x14ac:dyDescent="0.15">
      <c r="A15" s="184" t="s">
        <v>495</v>
      </c>
      <c r="B15" s="189" t="s">
        <v>494</v>
      </c>
      <c r="C15" s="186" t="s">
        <v>496</v>
      </c>
      <c r="D15" s="185" t="s">
        <v>674</v>
      </c>
      <c r="E15" s="185" t="s">
        <v>1036</v>
      </c>
      <c r="F15" s="185" t="s">
        <v>675</v>
      </c>
      <c r="G15" s="185" t="s">
        <v>676</v>
      </c>
    </row>
    <row r="16" spans="1:8" ht="12" x14ac:dyDescent="0.15">
      <c r="A16" s="184" t="s">
        <v>498</v>
      </c>
      <c r="B16" s="189" t="s">
        <v>497</v>
      </c>
      <c r="C16" s="186" t="s">
        <v>499</v>
      </c>
      <c r="D16" s="185" t="s">
        <v>677</v>
      </c>
      <c r="E16" s="185" t="s">
        <v>1037</v>
      </c>
      <c r="F16" s="185" t="s">
        <v>1038</v>
      </c>
      <c r="G16" s="185" t="s">
        <v>678</v>
      </c>
    </row>
    <row r="17" spans="1:7" ht="12" x14ac:dyDescent="0.15">
      <c r="A17" s="184" t="s">
        <v>501</v>
      </c>
      <c r="B17" s="189" t="s">
        <v>500</v>
      </c>
      <c r="C17" s="186" t="s">
        <v>502</v>
      </c>
      <c r="D17" s="185" t="s">
        <v>1039</v>
      </c>
      <c r="E17" s="185" t="s">
        <v>1040</v>
      </c>
      <c r="F17" s="185" t="s">
        <v>679</v>
      </c>
      <c r="G17" s="185" t="s">
        <v>1041</v>
      </c>
    </row>
    <row r="18" spans="1:7" ht="12" x14ac:dyDescent="0.15">
      <c r="A18" s="184" t="s">
        <v>503</v>
      </c>
      <c r="B18" s="189" t="s">
        <v>680</v>
      </c>
      <c r="C18" s="187" t="s">
        <v>861</v>
      </c>
      <c r="D18" s="185" t="s">
        <v>681</v>
      </c>
      <c r="E18" s="185" t="s">
        <v>1042</v>
      </c>
      <c r="F18" s="185" t="s">
        <v>682</v>
      </c>
      <c r="G18" s="185" t="s">
        <v>683</v>
      </c>
    </row>
    <row r="19" spans="1:7" ht="12" x14ac:dyDescent="0.15">
      <c r="A19" s="184" t="s">
        <v>1096</v>
      </c>
      <c r="B19" s="190" t="s">
        <v>504</v>
      </c>
      <c r="C19" s="186" t="s">
        <v>506</v>
      </c>
      <c r="D19" s="185" t="s">
        <v>1043</v>
      </c>
      <c r="E19" s="185" t="s">
        <v>1044</v>
      </c>
      <c r="F19" s="185" t="s">
        <v>684</v>
      </c>
      <c r="G19" s="185" t="s">
        <v>685</v>
      </c>
    </row>
    <row r="20" spans="1:7" ht="12" x14ac:dyDescent="0.15">
      <c r="A20" s="184" t="s">
        <v>508</v>
      </c>
      <c r="B20" s="189" t="s">
        <v>507</v>
      </c>
      <c r="C20" s="186" t="s">
        <v>509</v>
      </c>
      <c r="D20" s="185" t="s">
        <v>1045</v>
      </c>
      <c r="E20" s="185" t="s">
        <v>686</v>
      </c>
      <c r="F20" s="185" t="s">
        <v>687</v>
      </c>
      <c r="G20" s="185" t="s">
        <v>688</v>
      </c>
    </row>
    <row r="21" spans="1:7" ht="12" x14ac:dyDescent="0.15">
      <c r="A21" s="184" t="s">
        <v>510</v>
      </c>
      <c r="B21" s="189" t="s">
        <v>689</v>
      </c>
      <c r="C21" s="186" t="s">
        <v>511</v>
      </c>
      <c r="D21" s="185" t="s">
        <v>1046</v>
      </c>
      <c r="E21" s="185" t="s">
        <v>1046</v>
      </c>
      <c r="F21" s="185" t="s">
        <v>690</v>
      </c>
      <c r="G21" s="185" t="s">
        <v>691</v>
      </c>
    </row>
    <row r="22" spans="1:7" ht="12" x14ac:dyDescent="0.15">
      <c r="A22" s="185" t="s">
        <v>513</v>
      </c>
      <c r="B22" s="187" t="s">
        <v>512</v>
      </c>
      <c r="C22" s="186" t="s">
        <v>514</v>
      </c>
      <c r="D22" s="185" t="s">
        <v>692</v>
      </c>
      <c r="E22" s="185" t="s">
        <v>693</v>
      </c>
      <c r="F22" s="185" t="s">
        <v>694</v>
      </c>
      <c r="G22" s="185" t="s">
        <v>695</v>
      </c>
    </row>
    <row r="23" spans="1:7" ht="12" x14ac:dyDescent="0.15">
      <c r="A23" s="184" t="s">
        <v>515</v>
      </c>
      <c r="B23" s="189" t="s">
        <v>696</v>
      </c>
      <c r="C23" s="187" t="s">
        <v>516</v>
      </c>
      <c r="D23" s="185" t="s">
        <v>1047</v>
      </c>
      <c r="E23" s="185" t="s">
        <v>697</v>
      </c>
      <c r="F23" s="185" t="s">
        <v>698</v>
      </c>
      <c r="G23" s="185" t="s">
        <v>699</v>
      </c>
    </row>
    <row r="24" spans="1:7" ht="12" customHeight="1" x14ac:dyDescent="0.15">
      <c r="A24" s="184" t="s">
        <v>518</v>
      </c>
      <c r="B24" s="191" t="s">
        <v>517</v>
      </c>
      <c r="C24" s="186" t="s">
        <v>519</v>
      </c>
      <c r="D24" s="185" t="s">
        <v>701</v>
      </c>
      <c r="E24" s="185" t="s">
        <v>702</v>
      </c>
      <c r="F24" s="185" t="s">
        <v>700</v>
      </c>
      <c r="G24" s="185" t="s">
        <v>703</v>
      </c>
    </row>
    <row r="25" spans="1:7" ht="12" customHeight="1" x14ac:dyDescent="0.15">
      <c r="A25" s="184" t="s">
        <v>521</v>
      </c>
      <c r="B25" s="191" t="s">
        <v>520</v>
      </c>
      <c r="C25" s="186" t="s">
        <v>522</v>
      </c>
      <c r="D25" s="185" t="s">
        <v>704</v>
      </c>
      <c r="E25" s="185" t="s">
        <v>705</v>
      </c>
      <c r="F25" s="185" t="s">
        <v>1048</v>
      </c>
      <c r="G25" s="185" t="s">
        <v>1049</v>
      </c>
    </row>
    <row r="26" spans="1:7" ht="11.85" customHeight="1" x14ac:dyDescent="0.15">
      <c r="A26" s="184" t="s">
        <v>524</v>
      </c>
      <c r="B26" s="189" t="s">
        <v>523</v>
      </c>
      <c r="C26" s="186" t="s">
        <v>525</v>
      </c>
      <c r="D26" s="185" t="s">
        <v>706</v>
      </c>
      <c r="E26" s="185" t="s">
        <v>1050</v>
      </c>
      <c r="F26" s="185" t="s">
        <v>1051</v>
      </c>
      <c r="G26" s="185" t="s">
        <v>1052</v>
      </c>
    </row>
    <row r="27" spans="1:7" ht="11.85" customHeight="1" x14ac:dyDescent="0.15">
      <c r="A27" s="184" t="s">
        <v>527</v>
      </c>
      <c r="B27" s="189" t="s">
        <v>526</v>
      </c>
      <c r="C27" s="186" t="s">
        <v>528</v>
      </c>
      <c r="D27" s="185" t="s">
        <v>707</v>
      </c>
      <c r="E27" s="185" t="s">
        <v>708</v>
      </c>
      <c r="F27" s="185" t="s">
        <v>709</v>
      </c>
      <c r="G27" s="185" t="s">
        <v>710</v>
      </c>
    </row>
    <row r="28" spans="1:7" ht="11.85" customHeight="1" x14ac:dyDescent="0.15">
      <c r="A28" s="184" t="s">
        <v>530</v>
      </c>
      <c r="B28" s="189" t="s">
        <v>529</v>
      </c>
      <c r="C28" s="186" t="s">
        <v>531</v>
      </c>
      <c r="D28" s="185" t="s">
        <v>711</v>
      </c>
      <c r="E28" s="185" t="s">
        <v>1053</v>
      </c>
      <c r="F28" s="185" t="s">
        <v>712</v>
      </c>
      <c r="G28" s="185" t="s">
        <v>713</v>
      </c>
    </row>
    <row r="29" spans="1:7" ht="11.85" customHeight="1" x14ac:dyDescent="0.15">
      <c r="A29" s="184" t="s">
        <v>1054</v>
      </c>
      <c r="B29" s="189" t="s">
        <v>1055</v>
      </c>
      <c r="C29" s="186" t="s">
        <v>533</v>
      </c>
      <c r="D29" s="185" t="s">
        <v>1056</v>
      </c>
      <c r="E29" s="185" t="s">
        <v>714</v>
      </c>
      <c r="F29" s="185" t="s">
        <v>715</v>
      </c>
      <c r="G29" s="185" t="s">
        <v>716</v>
      </c>
    </row>
    <row r="30" spans="1:7" ht="11.85" customHeight="1" x14ac:dyDescent="0.15">
      <c r="A30" s="184" t="s">
        <v>535</v>
      </c>
      <c r="B30" s="189" t="s">
        <v>534</v>
      </c>
      <c r="C30" s="186" t="s">
        <v>536</v>
      </c>
      <c r="D30" s="185" t="s">
        <v>717</v>
      </c>
      <c r="E30" s="185" t="s">
        <v>717</v>
      </c>
      <c r="F30" s="185" t="s">
        <v>718</v>
      </c>
      <c r="G30" s="185" t="s">
        <v>719</v>
      </c>
    </row>
    <row r="31" spans="1:7" ht="11.85" customHeight="1" x14ac:dyDescent="0.15">
      <c r="A31" s="184" t="s">
        <v>537</v>
      </c>
      <c r="B31" s="189" t="s">
        <v>1057</v>
      </c>
      <c r="C31" s="186" t="s">
        <v>538</v>
      </c>
      <c r="D31" s="185" t="s">
        <v>720</v>
      </c>
      <c r="E31" s="185" t="s">
        <v>721</v>
      </c>
      <c r="F31" s="185" t="s">
        <v>722</v>
      </c>
      <c r="G31" s="185" t="s">
        <v>1058</v>
      </c>
    </row>
    <row r="32" spans="1:7" ht="11.85" customHeight="1" x14ac:dyDescent="0.15">
      <c r="A32" s="185" t="s">
        <v>540</v>
      </c>
      <c r="B32" s="189" t="s">
        <v>539</v>
      </c>
      <c r="C32" s="186" t="s">
        <v>541</v>
      </c>
      <c r="D32" s="185" t="s">
        <v>723</v>
      </c>
      <c r="E32" s="185" t="s">
        <v>1059</v>
      </c>
      <c r="F32" s="185" t="s">
        <v>724</v>
      </c>
      <c r="G32" s="185" t="s">
        <v>725</v>
      </c>
    </row>
    <row r="33" spans="1:7" ht="11.85" customHeight="1" x14ac:dyDescent="0.15">
      <c r="A33" s="184" t="s">
        <v>543</v>
      </c>
      <c r="B33" s="189" t="s">
        <v>542</v>
      </c>
      <c r="C33" s="186" t="s">
        <v>544</v>
      </c>
      <c r="D33" s="185" t="s">
        <v>726</v>
      </c>
      <c r="E33" s="185" t="s">
        <v>727</v>
      </c>
      <c r="F33" s="185" t="s">
        <v>728</v>
      </c>
      <c r="G33" s="185" t="s">
        <v>729</v>
      </c>
    </row>
    <row r="34" spans="1:7" ht="11.85" customHeight="1" x14ac:dyDescent="0.15">
      <c r="A34" s="185" t="s">
        <v>546</v>
      </c>
      <c r="B34" s="189" t="s">
        <v>545</v>
      </c>
      <c r="C34" s="186" t="s">
        <v>547</v>
      </c>
      <c r="D34" s="185" t="s">
        <v>730</v>
      </c>
      <c r="E34" s="185" t="s">
        <v>731</v>
      </c>
      <c r="F34" s="185" t="s">
        <v>732</v>
      </c>
      <c r="G34" s="185" t="s">
        <v>733</v>
      </c>
    </row>
    <row r="35" spans="1:7" ht="11.85" customHeight="1" x14ac:dyDescent="0.15">
      <c r="A35" s="184" t="s">
        <v>549</v>
      </c>
      <c r="B35" s="189" t="s">
        <v>548</v>
      </c>
      <c r="C35" s="186" t="s">
        <v>550</v>
      </c>
      <c r="D35" s="185" t="s">
        <v>734</v>
      </c>
      <c r="E35" s="185" t="s">
        <v>1060</v>
      </c>
      <c r="F35" s="185" t="s">
        <v>735</v>
      </c>
      <c r="G35" s="185" t="s">
        <v>736</v>
      </c>
    </row>
    <row r="36" spans="1:7" ht="11.85" customHeight="1" x14ac:dyDescent="0.15">
      <c r="A36" s="185" t="s">
        <v>552</v>
      </c>
      <c r="B36" s="189" t="s">
        <v>551</v>
      </c>
      <c r="C36" s="186" t="s">
        <v>553</v>
      </c>
      <c r="D36" s="185" t="s">
        <v>1061</v>
      </c>
      <c r="E36" s="185" t="s">
        <v>1062</v>
      </c>
      <c r="F36" s="185" t="s">
        <v>737</v>
      </c>
      <c r="G36" s="185" t="s">
        <v>738</v>
      </c>
    </row>
    <row r="37" spans="1:7" ht="11.85" customHeight="1" x14ac:dyDescent="0.15">
      <c r="A37" s="184" t="s">
        <v>555</v>
      </c>
      <c r="B37" s="190" t="s">
        <v>554</v>
      </c>
      <c r="C37" s="186" t="s">
        <v>556</v>
      </c>
      <c r="D37" s="185" t="s">
        <v>739</v>
      </c>
      <c r="E37" s="185" t="s">
        <v>740</v>
      </c>
      <c r="F37" s="185" t="s">
        <v>741</v>
      </c>
      <c r="G37" s="185" t="s">
        <v>742</v>
      </c>
    </row>
    <row r="38" spans="1:7" ht="11.85" customHeight="1" x14ac:dyDescent="0.15">
      <c r="A38" s="185" t="s">
        <v>505</v>
      </c>
      <c r="B38" s="189" t="s">
        <v>557</v>
      </c>
      <c r="C38" s="186" t="s">
        <v>558</v>
      </c>
      <c r="D38" s="185" t="s">
        <v>743</v>
      </c>
      <c r="E38" s="185" t="s">
        <v>1063</v>
      </c>
      <c r="F38" s="185" t="s">
        <v>744</v>
      </c>
      <c r="G38" s="185" t="s">
        <v>745</v>
      </c>
    </row>
    <row r="39" spans="1:7" ht="11.85" customHeight="1" x14ac:dyDescent="0.15">
      <c r="A39" s="184" t="s">
        <v>560</v>
      </c>
      <c r="B39" s="189" t="s">
        <v>559</v>
      </c>
      <c r="C39" s="186" t="s">
        <v>561</v>
      </c>
      <c r="D39" s="185" t="s">
        <v>1064</v>
      </c>
      <c r="E39" s="185" t="s">
        <v>746</v>
      </c>
      <c r="F39" s="185" t="s">
        <v>747</v>
      </c>
      <c r="G39" s="185" t="s">
        <v>748</v>
      </c>
    </row>
    <row r="40" spans="1:7" ht="11.85" customHeight="1" x14ac:dyDescent="0.15">
      <c r="A40" s="184" t="s">
        <v>562</v>
      </c>
      <c r="B40" s="189" t="s">
        <v>562</v>
      </c>
      <c r="C40" s="186" t="s">
        <v>563</v>
      </c>
      <c r="D40" s="185" t="s">
        <v>749</v>
      </c>
      <c r="E40" s="185" t="s">
        <v>750</v>
      </c>
      <c r="F40" s="185" t="s">
        <v>751</v>
      </c>
      <c r="G40" s="185" t="s">
        <v>752</v>
      </c>
    </row>
    <row r="41" spans="1:7" ht="11.85" customHeight="1" x14ac:dyDescent="0.15">
      <c r="A41" s="184" t="s">
        <v>565</v>
      </c>
      <c r="B41" s="189" t="s">
        <v>564</v>
      </c>
      <c r="C41" s="186" t="s">
        <v>566</v>
      </c>
      <c r="D41" s="185" t="s">
        <v>753</v>
      </c>
      <c r="E41" s="185" t="s">
        <v>1065</v>
      </c>
      <c r="F41" s="185" t="s">
        <v>754</v>
      </c>
      <c r="G41" s="185" t="s">
        <v>755</v>
      </c>
    </row>
    <row r="42" spans="1:7" ht="11.85" customHeight="1" x14ac:dyDescent="0.15">
      <c r="A42" s="184" t="s">
        <v>568</v>
      </c>
      <c r="B42" s="187" t="s">
        <v>567</v>
      </c>
      <c r="C42" s="186" t="s">
        <v>1066</v>
      </c>
      <c r="D42" s="185" t="s">
        <v>756</v>
      </c>
      <c r="E42" s="185" t="s">
        <v>757</v>
      </c>
      <c r="F42" s="185" t="s">
        <v>758</v>
      </c>
      <c r="G42" s="185" t="s">
        <v>759</v>
      </c>
    </row>
    <row r="43" spans="1:7" ht="11.85" customHeight="1" x14ac:dyDescent="0.15">
      <c r="A43" s="184" t="s">
        <v>570</v>
      </c>
      <c r="B43" s="190" t="s">
        <v>569</v>
      </c>
      <c r="C43" s="186" t="s">
        <v>571</v>
      </c>
      <c r="D43" s="185" t="s">
        <v>760</v>
      </c>
      <c r="E43" s="185" t="s">
        <v>761</v>
      </c>
      <c r="F43" s="185" t="s">
        <v>762</v>
      </c>
      <c r="G43" s="185" t="s">
        <v>763</v>
      </c>
    </row>
    <row r="44" spans="1:7" ht="12" x14ac:dyDescent="0.15">
      <c r="A44" s="185" t="s">
        <v>573</v>
      </c>
      <c r="B44" s="189" t="s">
        <v>572</v>
      </c>
      <c r="C44" s="186" t="s">
        <v>574</v>
      </c>
      <c r="D44" s="185" t="s">
        <v>764</v>
      </c>
      <c r="E44" s="185" t="s">
        <v>764</v>
      </c>
      <c r="F44" s="185" t="s">
        <v>765</v>
      </c>
      <c r="G44" s="185" t="s">
        <v>766</v>
      </c>
    </row>
    <row r="45" spans="1:7" ht="12" x14ac:dyDescent="0.15">
      <c r="A45" s="184" t="s">
        <v>576</v>
      </c>
      <c r="B45" s="189" t="s">
        <v>575</v>
      </c>
      <c r="C45" s="186" t="s">
        <v>577</v>
      </c>
      <c r="D45" s="185" t="s">
        <v>767</v>
      </c>
      <c r="E45" s="185" t="s">
        <v>768</v>
      </c>
      <c r="F45" s="185" t="s">
        <v>769</v>
      </c>
      <c r="G45" s="185" t="s">
        <v>770</v>
      </c>
    </row>
    <row r="46" spans="1:7" ht="12" x14ac:dyDescent="0.15">
      <c r="A46" s="184" t="s">
        <v>579</v>
      </c>
      <c r="B46" s="189" t="s">
        <v>578</v>
      </c>
      <c r="C46" s="186" t="s">
        <v>580</v>
      </c>
      <c r="D46" s="185" t="s">
        <v>771</v>
      </c>
      <c r="E46" s="185" t="s">
        <v>772</v>
      </c>
      <c r="F46" s="185" t="s">
        <v>773</v>
      </c>
      <c r="G46" s="185" t="s">
        <v>774</v>
      </c>
    </row>
    <row r="47" spans="1:7" ht="12" x14ac:dyDescent="0.15">
      <c r="A47" s="184" t="s">
        <v>582</v>
      </c>
      <c r="B47" s="187" t="s">
        <v>581</v>
      </c>
      <c r="C47" s="186" t="s">
        <v>583</v>
      </c>
      <c r="D47" s="185" t="s">
        <v>1067</v>
      </c>
      <c r="E47" s="185" t="s">
        <v>1068</v>
      </c>
      <c r="F47" s="185" t="s">
        <v>775</v>
      </c>
      <c r="G47" s="185" t="s">
        <v>776</v>
      </c>
    </row>
    <row r="48" spans="1:7" ht="12" x14ac:dyDescent="0.15">
      <c r="A48" s="184" t="s">
        <v>585</v>
      </c>
      <c r="B48" s="190" t="s">
        <v>584</v>
      </c>
      <c r="C48" s="186" t="s">
        <v>586</v>
      </c>
      <c r="D48" s="185" t="s">
        <v>777</v>
      </c>
      <c r="E48" s="185" t="s">
        <v>1069</v>
      </c>
      <c r="F48" s="185" t="s">
        <v>778</v>
      </c>
      <c r="G48" s="185" t="s">
        <v>779</v>
      </c>
    </row>
    <row r="49" spans="1:7" ht="12" x14ac:dyDescent="0.15">
      <c r="A49" s="184" t="s">
        <v>587</v>
      </c>
      <c r="B49" s="190" t="s">
        <v>968</v>
      </c>
      <c r="C49" s="186" t="s">
        <v>588</v>
      </c>
      <c r="D49" s="185" t="s">
        <v>780</v>
      </c>
      <c r="E49" s="185" t="s">
        <v>1070</v>
      </c>
      <c r="F49" s="185" t="s">
        <v>781</v>
      </c>
      <c r="G49" s="185" t="s">
        <v>782</v>
      </c>
    </row>
    <row r="50" spans="1:7" ht="12" x14ac:dyDescent="0.15">
      <c r="A50" s="184" t="s">
        <v>590</v>
      </c>
      <c r="B50" s="189" t="s">
        <v>589</v>
      </c>
      <c r="C50" s="186" t="s">
        <v>1071</v>
      </c>
      <c r="D50" s="185" t="s">
        <v>783</v>
      </c>
      <c r="E50" s="185" t="s">
        <v>784</v>
      </c>
      <c r="F50" s="185" t="s">
        <v>1072</v>
      </c>
      <c r="G50" s="185" t="s">
        <v>785</v>
      </c>
    </row>
    <row r="51" spans="1:7" ht="12" customHeight="1" x14ac:dyDescent="0.15">
      <c r="A51" s="184" t="s">
        <v>592</v>
      </c>
      <c r="B51" s="189" t="s">
        <v>591</v>
      </c>
      <c r="C51" s="186" t="s">
        <v>593</v>
      </c>
      <c r="D51" s="185" t="s">
        <v>786</v>
      </c>
      <c r="E51" s="185" t="s">
        <v>1073</v>
      </c>
      <c r="F51" s="185" t="s">
        <v>1074</v>
      </c>
      <c r="G51" s="185" t="s">
        <v>1075</v>
      </c>
    </row>
    <row r="52" spans="1:7" ht="12" x14ac:dyDescent="0.15">
      <c r="A52" s="184" t="s">
        <v>595</v>
      </c>
      <c r="B52" s="189" t="s">
        <v>594</v>
      </c>
      <c r="C52" s="186" t="s">
        <v>596</v>
      </c>
      <c r="D52" s="185" t="s">
        <v>787</v>
      </c>
      <c r="E52" s="185" t="s">
        <v>787</v>
      </c>
      <c r="F52" s="185" t="s">
        <v>788</v>
      </c>
      <c r="G52" s="185" t="s">
        <v>789</v>
      </c>
    </row>
    <row r="53" spans="1:7" ht="12" x14ac:dyDescent="0.15">
      <c r="A53" s="184" t="s">
        <v>598</v>
      </c>
      <c r="B53" s="189" t="s">
        <v>597</v>
      </c>
      <c r="C53" s="186" t="s">
        <v>599</v>
      </c>
      <c r="D53" s="185" t="s">
        <v>790</v>
      </c>
      <c r="E53" s="185" t="s">
        <v>791</v>
      </c>
      <c r="F53" s="185" t="s">
        <v>792</v>
      </c>
      <c r="G53" s="185" t="s">
        <v>793</v>
      </c>
    </row>
    <row r="54" spans="1:7" ht="12" x14ac:dyDescent="0.15">
      <c r="A54" s="184" t="s">
        <v>601</v>
      </c>
      <c r="B54" s="189" t="s">
        <v>600</v>
      </c>
      <c r="C54" s="186" t="s">
        <v>602</v>
      </c>
      <c r="D54" s="185" t="s">
        <v>794</v>
      </c>
      <c r="E54" s="185" t="s">
        <v>795</v>
      </c>
      <c r="F54" s="185" t="s">
        <v>796</v>
      </c>
      <c r="G54" s="185" t="s">
        <v>797</v>
      </c>
    </row>
    <row r="55" spans="1:7" ht="12" x14ac:dyDescent="0.15">
      <c r="A55" s="184" t="s">
        <v>604</v>
      </c>
      <c r="B55" s="189" t="s">
        <v>603</v>
      </c>
      <c r="C55" s="186" t="s">
        <v>605</v>
      </c>
      <c r="D55" s="185" t="s">
        <v>798</v>
      </c>
      <c r="E55" s="185" t="s">
        <v>798</v>
      </c>
      <c r="F55" s="185" t="s">
        <v>799</v>
      </c>
      <c r="G55" s="185" t="s">
        <v>800</v>
      </c>
    </row>
    <row r="56" spans="1:7" ht="12" x14ac:dyDescent="0.15">
      <c r="A56" s="184" t="s">
        <v>607</v>
      </c>
      <c r="B56" s="189" t="s">
        <v>606</v>
      </c>
      <c r="C56" s="186" t="s">
        <v>608</v>
      </c>
      <c r="D56" s="185" t="s">
        <v>801</v>
      </c>
      <c r="E56" s="185" t="s">
        <v>802</v>
      </c>
      <c r="F56" s="185" t="s">
        <v>803</v>
      </c>
      <c r="G56" s="185" t="s">
        <v>804</v>
      </c>
    </row>
    <row r="57" spans="1:7" ht="12" x14ac:dyDescent="0.15">
      <c r="A57" s="185" t="s">
        <v>610</v>
      </c>
      <c r="B57" s="192" t="s">
        <v>609</v>
      </c>
      <c r="C57" s="186" t="s">
        <v>611</v>
      </c>
      <c r="D57" s="185" t="s">
        <v>805</v>
      </c>
      <c r="E57" s="185" t="s">
        <v>806</v>
      </c>
      <c r="F57" s="185" t="s">
        <v>807</v>
      </c>
      <c r="G57" s="185" t="s">
        <v>808</v>
      </c>
    </row>
    <row r="58" spans="1:7" ht="12" x14ac:dyDescent="0.15">
      <c r="A58" s="184" t="s">
        <v>613</v>
      </c>
      <c r="B58" s="189" t="s">
        <v>612</v>
      </c>
      <c r="C58" s="186" t="s">
        <v>614</v>
      </c>
      <c r="D58" s="185" t="s">
        <v>809</v>
      </c>
      <c r="E58" s="185" t="s">
        <v>810</v>
      </c>
      <c r="F58" s="185" t="s">
        <v>811</v>
      </c>
      <c r="G58" s="185" t="s">
        <v>812</v>
      </c>
    </row>
    <row r="59" spans="1:7" ht="12" x14ac:dyDescent="0.15">
      <c r="A59" s="184" t="s">
        <v>616</v>
      </c>
      <c r="B59" s="189" t="s">
        <v>615</v>
      </c>
      <c r="C59" s="186" t="s">
        <v>617</v>
      </c>
      <c r="D59" s="185" t="s">
        <v>813</v>
      </c>
      <c r="E59" s="185" t="s">
        <v>814</v>
      </c>
      <c r="F59" s="185" t="s">
        <v>815</v>
      </c>
      <c r="G59" s="185" t="s">
        <v>816</v>
      </c>
    </row>
    <row r="60" spans="1:7" ht="12" x14ac:dyDescent="0.15">
      <c r="A60" s="184" t="s">
        <v>619</v>
      </c>
      <c r="B60" s="189" t="s">
        <v>618</v>
      </c>
      <c r="C60" s="186" t="s">
        <v>620</v>
      </c>
      <c r="D60" s="185" t="s">
        <v>817</v>
      </c>
      <c r="E60" s="185" t="s">
        <v>1076</v>
      </c>
      <c r="F60" s="185" t="s">
        <v>818</v>
      </c>
      <c r="G60" s="185" t="s">
        <v>819</v>
      </c>
    </row>
    <row r="61" spans="1:7" ht="12" x14ac:dyDescent="0.15">
      <c r="A61" s="184" t="s">
        <v>622</v>
      </c>
      <c r="B61" s="189" t="s">
        <v>621</v>
      </c>
      <c r="C61" s="186" t="s">
        <v>623</v>
      </c>
      <c r="D61" s="185" t="s">
        <v>820</v>
      </c>
      <c r="E61" s="185" t="s">
        <v>821</v>
      </c>
      <c r="F61" s="185" t="s">
        <v>822</v>
      </c>
      <c r="G61" s="185" t="s">
        <v>823</v>
      </c>
    </row>
    <row r="62" spans="1:7" ht="12" x14ac:dyDescent="0.15">
      <c r="A62" s="184" t="s">
        <v>625</v>
      </c>
      <c r="B62" s="189" t="s">
        <v>624</v>
      </c>
      <c r="C62" s="186" t="s">
        <v>626</v>
      </c>
      <c r="D62" s="185" t="s">
        <v>824</v>
      </c>
      <c r="E62" s="185" t="s">
        <v>1077</v>
      </c>
      <c r="F62" s="185" t="s">
        <v>1078</v>
      </c>
      <c r="G62" s="185" t="s">
        <v>1079</v>
      </c>
    </row>
    <row r="63" spans="1:7" ht="12" x14ac:dyDescent="0.15">
      <c r="A63" s="184" t="s">
        <v>628</v>
      </c>
      <c r="B63" s="190" t="s">
        <v>627</v>
      </c>
      <c r="C63" s="186" t="s">
        <v>629</v>
      </c>
      <c r="D63" s="185" t="s">
        <v>825</v>
      </c>
      <c r="E63" s="185" t="s">
        <v>1080</v>
      </c>
      <c r="F63" s="185" t="s">
        <v>826</v>
      </c>
      <c r="G63" s="185" t="s">
        <v>827</v>
      </c>
    </row>
    <row r="64" spans="1:7" ht="12" x14ac:dyDescent="0.15">
      <c r="A64" s="184" t="s">
        <v>631</v>
      </c>
      <c r="B64" s="189" t="s">
        <v>630</v>
      </c>
      <c r="C64" s="186" t="s">
        <v>632</v>
      </c>
      <c r="D64" s="185" t="s">
        <v>828</v>
      </c>
      <c r="E64" s="185" t="s">
        <v>829</v>
      </c>
      <c r="F64" s="185" t="s">
        <v>830</v>
      </c>
      <c r="G64" s="185" t="s">
        <v>831</v>
      </c>
    </row>
    <row r="65" spans="1:10" ht="12" x14ac:dyDescent="0.15">
      <c r="A65" s="185" t="s">
        <v>867</v>
      </c>
      <c r="B65" s="190" t="s">
        <v>633</v>
      </c>
      <c r="C65" s="186" t="s">
        <v>634</v>
      </c>
      <c r="D65" s="185" t="s">
        <v>828</v>
      </c>
      <c r="E65" s="185" t="s">
        <v>829</v>
      </c>
      <c r="F65" s="185" t="s">
        <v>832</v>
      </c>
      <c r="G65" s="185" t="s">
        <v>833</v>
      </c>
    </row>
    <row r="66" spans="1:10" ht="12" x14ac:dyDescent="0.15">
      <c r="A66" s="185" t="s">
        <v>636</v>
      </c>
      <c r="B66" s="190" t="s">
        <v>635</v>
      </c>
      <c r="C66" s="186" t="s">
        <v>1081</v>
      </c>
      <c r="D66" s="185" t="s">
        <v>834</v>
      </c>
      <c r="E66" s="185" t="s">
        <v>835</v>
      </c>
      <c r="F66" s="185" t="s">
        <v>836</v>
      </c>
      <c r="G66" s="185" t="s">
        <v>837</v>
      </c>
    </row>
    <row r="67" spans="1:10" ht="12" x14ac:dyDescent="0.15">
      <c r="A67" s="185" t="s">
        <v>637</v>
      </c>
      <c r="B67" s="189" t="s">
        <v>1082</v>
      </c>
      <c r="C67" s="186" t="s">
        <v>1083</v>
      </c>
      <c r="D67" s="185" t="s">
        <v>838</v>
      </c>
      <c r="E67" s="185" t="s">
        <v>839</v>
      </c>
      <c r="F67" s="185" t="s">
        <v>840</v>
      </c>
      <c r="G67" s="185" t="s">
        <v>841</v>
      </c>
    </row>
    <row r="68" spans="1:10" ht="12" x14ac:dyDescent="0.15">
      <c r="A68" s="185" t="s">
        <v>639</v>
      </c>
      <c r="B68" s="189" t="s">
        <v>638</v>
      </c>
      <c r="C68" s="186" t="s">
        <v>640</v>
      </c>
      <c r="D68" s="185" t="s">
        <v>842</v>
      </c>
      <c r="E68" s="185" t="s">
        <v>843</v>
      </c>
      <c r="F68" s="185" t="s">
        <v>844</v>
      </c>
      <c r="G68" s="185" t="s">
        <v>845</v>
      </c>
    </row>
    <row r="69" spans="1:10" ht="12" x14ac:dyDescent="0.15">
      <c r="A69" s="185" t="s">
        <v>642</v>
      </c>
      <c r="B69" s="189" t="s">
        <v>641</v>
      </c>
      <c r="C69" s="186" t="s">
        <v>643</v>
      </c>
      <c r="D69" s="185" t="s">
        <v>846</v>
      </c>
      <c r="E69" s="185" t="s">
        <v>847</v>
      </c>
      <c r="F69" s="185" t="s">
        <v>848</v>
      </c>
      <c r="G69" s="185" t="s">
        <v>1084</v>
      </c>
    </row>
    <row r="70" spans="1:10" ht="12" x14ac:dyDescent="0.15">
      <c r="A70" s="184" t="s">
        <v>645</v>
      </c>
      <c r="B70" s="189" t="s">
        <v>644</v>
      </c>
      <c r="C70" s="186" t="s">
        <v>646</v>
      </c>
      <c r="D70" s="185" t="s">
        <v>849</v>
      </c>
      <c r="E70" s="185" t="s">
        <v>850</v>
      </c>
      <c r="F70" s="185" t="s">
        <v>1085</v>
      </c>
      <c r="G70" s="185" t="s">
        <v>851</v>
      </c>
    </row>
    <row r="71" spans="1:10" ht="12" x14ac:dyDescent="0.15">
      <c r="A71" s="184" t="s">
        <v>648</v>
      </c>
      <c r="B71" s="189" t="s">
        <v>647</v>
      </c>
      <c r="C71" s="186" t="s">
        <v>649</v>
      </c>
      <c r="D71" s="185" t="s">
        <v>852</v>
      </c>
      <c r="E71" s="185" t="s">
        <v>853</v>
      </c>
      <c r="F71" s="185" t="s">
        <v>854</v>
      </c>
      <c r="G71" s="185" t="s">
        <v>855</v>
      </c>
    </row>
    <row r="72" spans="1:10" ht="12" x14ac:dyDescent="0.15">
      <c r="A72" s="184" t="s">
        <v>651</v>
      </c>
      <c r="B72" s="189" t="s">
        <v>650</v>
      </c>
      <c r="C72" s="186" t="s">
        <v>652</v>
      </c>
      <c r="D72" s="185" t="s">
        <v>856</v>
      </c>
      <c r="E72" s="185" t="s">
        <v>857</v>
      </c>
      <c r="F72" s="185" t="s">
        <v>858</v>
      </c>
      <c r="G72" s="185" t="s">
        <v>1086</v>
      </c>
    </row>
    <row r="73" spans="1:10" s="172" customFormat="1" ht="12" customHeight="1" x14ac:dyDescent="0.15">
      <c r="A73" s="1312"/>
      <c r="B73" s="1312"/>
      <c r="C73" s="1312"/>
      <c r="D73" s="169"/>
      <c r="E73" s="169"/>
      <c r="F73" s="169"/>
      <c r="G73" s="169"/>
      <c r="H73" s="179"/>
    </row>
    <row r="74" spans="1:10" ht="18.600000000000001" customHeight="1" x14ac:dyDescent="0.15">
      <c r="H74" s="179"/>
    </row>
    <row r="75" spans="1:10" ht="18.600000000000001" customHeight="1" x14ac:dyDescent="0.15">
      <c r="H75" s="181"/>
      <c r="I75" s="177"/>
      <c r="J75" s="178"/>
    </row>
    <row r="76" spans="1:10" ht="18.600000000000001" customHeight="1" x14ac:dyDescent="0.15">
      <c r="I76" s="179"/>
      <c r="J76" s="180"/>
    </row>
    <row r="77" spans="1:10" ht="18.600000000000001" customHeight="1" x14ac:dyDescent="0.15">
      <c r="I77" s="179"/>
      <c r="J77" s="180"/>
    </row>
    <row r="78" spans="1:10" ht="18.600000000000001" customHeight="1" x14ac:dyDescent="0.15">
      <c r="I78" s="181"/>
      <c r="J78" s="182"/>
    </row>
  </sheetData>
  <mergeCells count="2">
    <mergeCell ref="A1:C1"/>
    <mergeCell ref="A73:C73"/>
  </mergeCells>
  <phoneticPr fontId="1"/>
  <printOptions horizontalCentered="1"/>
  <pageMargins left="0.78740157480314965" right="0.78740157480314965" top="0.55118110236220474" bottom="0.55118110236220474" header="0.15748031496062992" footer="0"/>
  <pageSetup paperSize="9" scale="44"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9C3B-CBEC-4B53-980C-B4EE75322639}">
  <sheetPr codeName="Sheet7">
    <pageSetUpPr fitToPage="1"/>
  </sheetPr>
  <dimension ref="B1:Z70"/>
  <sheetViews>
    <sheetView workbookViewId="0">
      <selection activeCell="F14" sqref="F14"/>
    </sheetView>
  </sheetViews>
  <sheetFormatPr defaultRowHeight="13.5" x14ac:dyDescent="0.15"/>
  <cols>
    <col min="1" max="1" width="0.5" customWidth="1"/>
    <col min="2" max="2" width="14.875" bestFit="1" customWidth="1"/>
    <col min="3" max="3" width="0.375" customWidth="1"/>
    <col min="4" max="4" width="14.875" customWidth="1"/>
    <col min="5" max="5" width="0.375" customWidth="1"/>
    <col min="6" max="6" width="25.625" bestFit="1" customWidth="1"/>
    <col min="7" max="7" width="46.5" bestFit="1" customWidth="1"/>
    <col min="8" max="8" width="4.625" customWidth="1"/>
    <col min="9" max="13" width="5.125" customWidth="1"/>
    <col min="14" max="14" width="4.5" customWidth="1"/>
    <col min="15" max="17" width="5.125" customWidth="1"/>
    <col min="18" max="18" width="4.125" customWidth="1"/>
    <col min="19" max="19" width="3.5" customWidth="1"/>
    <col min="20" max="20" width="7.125" customWidth="1"/>
    <col min="21" max="22" width="4.125" customWidth="1"/>
    <col min="23" max="23" width="3.5" customWidth="1"/>
    <col min="24" max="24" width="9" customWidth="1"/>
    <col min="25" max="25" width="3.375" customWidth="1"/>
    <col min="26" max="26" width="9" customWidth="1"/>
  </cols>
  <sheetData>
    <row r="1" spans="2:26" x14ac:dyDescent="0.15">
      <c r="B1" t="s">
        <v>333</v>
      </c>
      <c r="D1" t="s">
        <v>333</v>
      </c>
      <c r="F1" s="194" t="s">
        <v>333</v>
      </c>
      <c r="G1" s="194" t="s">
        <v>333</v>
      </c>
      <c r="H1" t="s">
        <v>119</v>
      </c>
      <c r="I1">
        <v>1</v>
      </c>
      <c r="J1">
        <v>2</v>
      </c>
      <c r="K1">
        <v>3</v>
      </c>
      <c r="L1">
        <v>4</v>
      </c>
      <c r="M1">
        <v>5</v>
      </c>
      <c r="N1" t="s">
        <v>865</v>
      </c>
      <c r="O1">
        <v>1</v>
      </c>
      <c r="P1">
        <v>2</v>
      </c>
      <c r="Q1">
        <v>3</v>
      </c>
      <c r="R1">
        <v>4</v>
      </c>
      <c r="S1">
        <v>5</v>
      </c>
      <c r="T1" t="s">
        <v>58</v>
      </c>
      <c r="U1">
        <v>1</v>
      </c>
      <c r="V1">
        <v>2</v>
      </c>
    </row>
    <row r="2" spans="2:26" x14ac:dyDescent="0.15">
      <c r="B2" s="193" t="s">
        <v>291</v>
      </c>
      <c r="D2" s="193" t="s">
        <v>328</v>
      </c>
      <c r="F2" s="197" t="s">
        <v>334</v>
      </c>
      <c r="G2" s="197" t="s">
        <v>400</v>
      </c>
      <c r="H2" s="198"/>
      <c r="I2" s="197">
        <v>30</v>
      </c>
      <c r="J2" s="197">
        <v>29</v>
      </c>
      <c r="K2" s="197">
        <v>28</v>
      </c>
      <c r="L2" s="197">
        <v>35</v>
      </c>
      <c r="M2" s="197">
        <v>32</v>
      </c>
      <c r="N2" s="198"/>
      <c r="O2" s="199"/>
      <c r="P2" s="199"/>
      <c r="Q2" s="199"/>
      <c r="R2" s="199"/>
      <c r="S2" s="199"/>
      <c r="T2" s="198"/>
      <c r="U2" s="199"/>
      <c r="V2" s="199"/>
      <c r="W2" t="s">
        <v>871</v>
      </c>
      <c r="Y2" t="s">
        <v>871</v>
      </c>
      <c r="Z2" s="167" t="s">
        <v>875</v>
      </c>
    </row>
    <row r="3" spans="2:26" x14ac:dyDescent="0.15">
      <c r="B3" s="193" t="s">
        <v>292</v>
      </c>
      <c r="D3" s="193" t="s">
        <v>58</v>
      </c>
      <c r="F3" s="197" t="s">
        <v>335</v>
      </c>
      <c r="G3" s="197" t="s">
        <v>401</v>
      </c>
      <c r="H3" s="198"/>
      <c r="I3" s="197">
        <v>28</v>
      </c>
      <c r="J3" s="197">
        <v>21</v>
      </c>
      <c r="K3" s="197">
        <v>32</v>
      </c>
      <c r="L3" s="197">
        <v>25</v>
      </c>
      <c r="M3" s="197">
        <v>0</v>
      </c>
      <c r="N3" s="198"/>
      <c r="O3" s="199"/>
      <c r="P3" s="199"/>
      <c r="Q3" s="199"/>
      <c r="R3" s="199"/>
      <c r="S3" s="199"/>
      <c r="T3" s="198"/>
      <c r="U3" s="199"/>
      <c r="V3" s="199"/>
      <c r="W3" t="s">
        <v>871</v>
      </c>
      <c r="Y3" t="s">
        <v>860</v>
      </c>
      <c r="Z3" s="201" t="s">
        <v>876</v>
      </c>
    </row>
    <row r="4" spans="2:26" x14ac:dyDescent="0.15">
      <c r="B4" s="193" t="s">
        <v>293</v>
      </c>
      <c r="F4" s="197" t="s">
        <v>336</v>
      </c>
      <c r="G4" s="197" t="s">
        <v>402</v>
      </c>
      <c r="H4" s="198"/>
      <c r="I4" s="197">
        <v>39</v>
      </c>
      <c r="J4" s="197">
        <v>44</v>
      </c>
      <c r="K4" s="197">
        <v>45</v>
      </c>
      <c r="L4" s="197">
        <v>48</v>
      </c>
      <c r="M4" s="197">
        <v>36</v>
      </c>
      <c r="N4" s="198"/>
      <c r="O4" s="199"/>
      <c r="P4" s="199"/>
      <c r="Q4" s="199"/>
      <c r="R4" s="199"/>
      <c r="S4" s="199"/>
      <c r="T4" s="198"/>
      <c r="U4" s="199"/>
      <c r="V4" s="199"/>
      <c r="W4" t="s">
        <v>871</v>
      </c>
      <c r="Y4" t="s">
        <v>872</v>
      </c>
      <c r="Z4" t="s">
        <v>909</v>
      </c>
    </row>
    <row r="5" spans="2:26" x14ac:dyDescent="0.15">
      <c r="B5" s="193" t="s">
        <v>294</v>
      </c>
      <c r="D5" t="s">
        <v>333</v>
      </c>
      <c r="F5" s="197" t="s">
        <v>337</v>
      </c>
      <c r="G5" s="197" t="s">
        <v>403</v>
      </c>
      <c r="H5" s="198"/>
      <c r="I5" s="197">
        <v>36</v>
      </c>
      <c r="J5" s="197">
        <v>34</v>
      </c>
      <c r="K5" s="197">
        <v>34</v>
      </c>
      <c r="L5" s="197">
        <v>38</v>
      </c>
      <c r="M5" s="197">
        <v>31</v>
      </c>
      <c r="N5" s="198"/>
      <c r="O5" s="199"/>
      <c r="P5" s="199"/>
      <c r="Q5" s="199"/>
      <c r="R5" s="199"/>
      <c r="S5" s="199"/>
      <c r="T5" s="198"/>
      <c r="U5" s="199"/>
      <c r="V5" s="199"/>
      <c r="W5" t="s">
        <v>871</v>
      </c>
      <c r="Y5" t="s">
        <v>324</v>
      </c>
      <c r="Z5" t="s">
        <v>877</v>
      </c>
    </row>
    <row r="6" spans="2:26" x14ac:dyDescent="0.15">
      <c r="B6" s="193" t="s">
        <v>295</v>
      </c>
      <c r="D6" t="s">
        <v>883</v>
      </c>
      <c r="F6" s="197" t="s">
        <v>338</v>
      </c>
      <c r="G6" s="197" t="s">
        <v>404</v>
      </c>
      <c r="H6" s="198"/>
      <c r="I6" s="197">
        <v>8</v>
      </c>
      <c r="J6" s="197">
        <v>24</v>
      </c>
      <c r="K6" s="197">
        <v>13</v>
      </c>
      <c r="L6" s="197">
        <v>11</v>
      </c>
      <c r="M6" s="197">
        <v>19</v>
      </c>
      <c r="N6" s="198"/>
      <c r="O6" s="197">
        <v>9</v>
      </c>
      <c r="P6" s="197">
        <v>14</v>
      </c>
      <c r="Q6" s="197">
        <v>12</v>
      </c>
      <c r="R6" s="197">
        <v>0</v>
      </c>
      <c r="S6" s="197"/>
      <c r="T6" s="198"/>
      <c r="U6" s="197">
        <v>20</v>
      </c>
      <c r="V6" s="197">
        <v>25</v>
      </c>
      <c r="W6" t="s">
        <v>860</v>
      </c>
      <c r="Y6" t="s">
        <v>873</v>
      </c>
      <c r="Z6" t="s">
        <v>878</v>
      </c>
    </row>
    <row r="7" spans="2:26" x14ac:dyDescent="0.15">
      <c r="B7" s="193" t="s">
        <v>296</v>
      </c>
      <c r="D7" t="s">
        <v>884</v>
      </c>
      <c r="F7" s="197" t="s">
        <v>339</v>
      </c>
      <c r="G7" s="197" t="s">
        <v>405</v>
      </c>
      <c r="H7" s="198"/>
      <c r="I7" s="197">
        <v>29</v>
      </c>
      <c r="J7" s="197">
        <v>49</v>
      </c>
      <c r="K7" s="197">
        <v>33</v>
      </c>
      <c r="L7" s="197">
        <v>34</v>
      </c>
      <c r="M7" s="197">
        <v>39</v>
      </c>
      <c r="N7" s="198"/>
      <c r="O7" s="199"/>
      <c r="P7" s="199"/>
      <c r="Q7" s="199"/>
      <c r="R7" s="199"/>
      <c r="S7" s="199"/>
      <c r="T7" s="198"/>
      <c r="U7" s="199"/>
      <c r="V7" s="199"/>
      <c r="W7" t="s">
        <v>871</v>
      </c>
      <c r="Y7" t="s">
        <v>874</v>
      </c>
      <c r="Z7" t="s">
        <v>879</v>
      </c>
    </row>
    <row r="8" spans="2:26" x14ac:dyDescent="0.15">
      <c r="B8" s="193" t="s">
        <v>297</v>
      </c>
      <c r="F8" s="197" t="s">
        <v>340</v>
      </c>
      <c r="G8" s="197" t="s">
        <v>406</v>
      </c>
      <c r="H8" s="198"/>
      <c r="I8" s="197">
        <v>37</v>
      </c>
      <c r="J8" s="197">
        <v>40</v>
      </c>
      <c r="K8" s="197">
        <v>43</v>
      </c>
      <c r="L8" s="197">
        <v>42</v>
      </c>
      <c r="M8" s="197">
        <v>38</v>
      </c>
      <c r="N8" s="198"/>
      <c r="O8" s="199"/>
      <c r="P8" s="199"/>
      <c r="Q8" s="199"/>
      <c r="R8" s="199"/>
      <c r="S8" s="199"/>
      <c r="T8" s="198"/>
      <c r="U8" s="199"/>
      <c r="V8" s="199"/>
      <c r="W8" t="s">
        <v>871</v>
      </c>
    </row>
    <row r="9" spans="2:26" ht="13.5" customHeight="1" x14ac:dyDescent="0.15">
      <c r="B9" s="193" t="s">
        <v>298</v>
      </c>
      <c r="D9" t="s">
        <v>333</v>
      </c>
      <c r="F9" s="197" t="s">
        <v>341</v>
      </c>
      <c r="G9" s="197" t="s">
        <v>407</v>
      </c>
      <c r="H9" s="198"/>
      <c r="I9" s="199"/>
      <c r="J9" s="199"/>
      <c r="K9" s="199"/>
      <c r="L9" s="199"/>
      <c r="M9" s="199"/>
      <c r="N9" s="198"/>
      <c r="O9" s="197">
        <v>37</v>
      </c>
      <c r="P9" s="197">
        <v>40</v>
      </c>
      <c r="Q9" s="197">
        <v>35</v>
      </c>
      <c r="R9" s="197">
        <v>0</v>
      </c>
      <c r="S9" s="197"/>
      <c r="T9" s="198"/>
      <c r="U9" s="197">
        <v>39</v>
      </c>
      <c r="V9" s="197">
        <v>34</v>
      </c>
      <c r="W9" t="s">
        <v>872</v>
      </c>
    </row>
    <row r="10" spans="2:26" x14ac:dyDescent="0.15">
      <c r="B10" s="193" t="s">
        <v>299</v>
      </c>
      <c r="D10" t="s">
        <v>885</v>
      </c>
      <c r="F10" s="197" t="s">
        <v>342</v>
      </c>
      <c r="G10" s="197" t="s">
        <v>408</v>
      </c>
      <c r="H10" s="198"/>
      <c r="I10" s="197">
        <v>30</v>
      </c>
      <c r="J10" s="197">
        <v>47</v>
      </c>
      <c r="K10" s="197">
        <v>40</v>
      </c>
      <c r="L10" s="197">
        <v>28</v>
      </c>
      <c r="M10" s="197">
        <v>40</v>
      </c>
      <c r="N10" s="198"/>
      <c r="O10" s="199"/>
      <c r="P10" s="199"/>
      <c r="Q10" s="199"/>
      <c r="R10" s="199"/>
      <c r="S10" s="199"/>
      <c r="T10" s="198"/>
      <c r="U10" s="199"/>
      <c r="V10" s="199"/>
      <c r="W10" t="s">
        <v>871</v>
      </c>
    </row>
    <row r="11" spans="2:26" x14ac:dyDescent="0.15">
      <c r="B11" s="193" t="s">
        <v>300</v>
      </c>
      <c r="D11" t="s">
        <v>886</v>
      </c>
      <c r="F11" s="197" t="s">
        <v>343</v>
      </c>
      <c r="G11" s="197" t="s">
        <v>409</v>
      </c>
      <c r="H11" s="198"/>
      <c r="I11" s="199"/>
      <c r="J11" s="199"/>
      <c r="K11" s="199"/>
      <c r="L11" s="199"/>
      <c r="M11" s="199"/>
      <c r="N11" s="198"/>
      <c r="O11" s="197">
        <v>33</v>
      </c>
      <c r="P11" s="197">
        <v>32</v>
      </c>
      <c r="Q11" s="197">
        <v>27</v>
      </c>
      <c r="R11" s="197">
        <v>0</v>
      </c>
      <c r="S11" s="199"/>
      <c r="T11" s="198"/>
      <c r="U11" s="199"/>
      <c r="V11" s="199"/>
      <c r="W11" t="s">
        <v>324</v>
      </c>
    </row>
    <row r="12" spans="2:26" x14ac:dyDescent="0.15">
      <c r="B12" s="193" t="s">
        <v>301</v>
      </c>
      <c r="F12" s="197" t="s">
        <v>344</v>
      </c>
      <c r="G12" s="197" t="s">
        <v>410</v>
      </c>
      <c r="H12" s="198"/>
      <c r="I12" s="197">
        <v>68</v>
      </c>
      <c r="J12" s="197">
        <v>59</v>
      </c>
      <c r="K12" s="197">
        <v>0</v>
      </c>
      <c r="L12" s="197">
        <v>0</v>
      </c>
      <c r="M12" s="197">
        <v>0</v>
      </c>
      <c r="N12" s="198"/>
      <c r="O12" s="199"/>
      <c r="P12" s="199"/>
      <c r="Q12" s="199"/>
      <c r="R12" s="199"/>
      <c r="S12" s="199"/>
      <c r="T12" s="198"/>
      <c r="U12" s="199"/>
      <c r="V12" s="199"/>
      <c r="W12" t="s">
        <v>871</v>
      </c>
    </row>
    <row r="13" spans="2:26" x14ac:dyDescent="0.15">
      <c r="B13" s="193" t="s">
        <v>302</v>
      </c>
      <c r="F13" s="463" t="s">
        <v>345</v>
      </c>
      <c r="G13" s="463" t="s">
        <v>411</v>
      </c>
      <c r="H13" s="198"/>
      <c r="I13" s="197">
        <v>78</v>
      </c>
      <c r="J13" s="197">
        <v>75</v>
      </c>
      <c r="K13" s="197">
        <v>68</v>
      </c>
      <c r="L13" s="197">
        <v>59</v>
      </c>
      <c r="M13" s="197">
        <v>35</v>
      </c>
      <c r="N13" s="198"/>
      <c r="O13" s="197">
        <v>0</v>
      </c>
      <c r="P13" s="197">
        <v>0</v>
      </c>
      <c r="Q13" s="197">
        <v>2</v>
      </c>
      <c r="R13" s="197">
        <v>10</v>
      </c>
      <c r="S13" s="199"/>
      <c r="T13" s="198"/>
      <c r="U13" s="199"/>
      <c r="V13" s="199"/>
      <c r="W13" t="s">
        <v>873</v>
      </c>
    </row>
    <row r="14" spans="2:26" x14ac:dyDescent="0.15">
      <c r="B14" s="193" t="s">
        <v>303</v>
      </c>
      <c r="F14" s="464" t="s">
        <v>346</v>
      </c>
      <c r="G14" s="464" t="s">
        <v>463</v>
      </c>
      <c r="H14" s="198"/>
      <c r="I14" s="199"/>
      <c r="J14" s="199"/>
      <c r="K14" s="199"/>
      <c r="L14" s="199"/>
      <c r="M14" s="199"/>
      <c r="N14" s="198"/>
      <c r="O14" s="199"/>
      <c r="P14" s="199"/>
      <c r="Q14" s="199"/>
      <c r="R14" s="199"/>
      <c r="S14" s="199"/>
      <c r="T14" s="198"/>
      <c r="U14" s="199"/>
      <c r="V14" s="199"/>
      <c r="W14" t="s">
        <v>874</v>
      </c>
    </row>
    <row r="15" spans="2:26" x14ac:dyDescent="0.15">
      <c r="B15" s="193" t="s">
        <v>304</v>
      </c>
      <c r="F15" s="463" t="s">
        <v>347</v>
      </c>
      <c r="G15" s="463" t="s">
        <v>412</v>
      </c>
      <c r="H15" s="198"/>
      <c r="I15" s="197">
        <v>37</v>
      </c>
      <c r="J15" s="197">
        <v>45</v>
      </c>
      <c r="K15" s="197">
        <v>45</v>
      </c>
      <c r="L15" s="197">
        <v>42</v>
      </c>
      <c r="M15" s="197">
        <v>22</v>
      </c>
      <c r="N15" s="198"/>
      <c r="O15" s="199"/>
      <c r="P15" s="199"/>
      <c r="Q15" s="199"/>
      <c r="R15" s="199"/>
      <c r="S15" s="199"/>
      <c r="T15" s="198"/>
      <c r="U15" s="199"/>
      <c r="V15" s="199"/>
      <c r="W15" t="s">
        <v>871</v>
      </c>
    </row>
    <row r="16" spans="2:26" x14ac:dyDescent="0.15">
      <c r="B16" s="193" t="s">
        <v>305</v>
      </c>
      <c r="F16" s="463" t="s">
        <v>348</v>
      </c>
      <c r="G16" s="463" t="s">
        <v>413</v>
      </c>
      <c r="H16" s="198"/>
      <c r="I16" s="197">
        <v>21</v>
      </c>
      <c r="J16" s="197">
        <v>21</v>
      </c>
      <c r="K16" s="197">
        <v>22</v>
      </c>
      <c r="L16" s="197">
        <v>36</v>
      </c>
      <c r="M16" s="197">
        <v>26</v>
      </c>
      <c r="N16" s="198"/>
      <c r="O16" s="199"/>
      <c r="P16" s="199"/>
      <c r="Q16" s="199"/>
      <c r="R16" s="199"/>
      <c r="S16" s="199"/>
      <c r="T16" s="198"/>
      <c r="U16" s="199"/>
      <c r="V16" s="199"/>
      <c r="W16" t="s">
        <v>871</v>
      </c>
    </row>
    <row r="17" spans="2:24" x14ac:dyDescent="0.15">
      <c r="B17" s="193" t="s">
        <v>306</v>
      </c>
      <c r="F17" s="464" t="s">
        <v>349</v>
      </c>
      <c r="G17" s="464" t="s">
        <v>464</v>
      </c>
      <c r="H17" s="198"/>
      <c r="I17" s="199"/>
      <c r="J17" s="199"/>
      <c r="K17" s="199"/>
      <c r="L17" s="199"/>
      <c r="M17" s="199"/>
      <c r="N17" s="198"/>
      <c r="O17" s="199"/>
      <c r="P17" s="199"/>
      <c r="Q17" s="199"/>
      <c r="R17" s="199"/>
      <c r="S17" s="199"/>
      <c r="T17" s="198"/>
      <c r="U17" s="199"/>
      <c r="V17" s="199"/>
      <c r="W17" t="s">
        <v>874</v>
      </c>
    </row>
    <row r="18" spans="2:24" x14ac:dyDescent="0.15">
      <c r="B18" s="193" t="s">
        <v>307</v>
      </c>
      <c r="F18" s="463" t="s">
        <v>350</v>
      </c>
      <c r="G18" s="463" t="s">
        <v>414</v>
      </c>
      <c r="H18" s="198"/>
      <c r="I18" s="197">
        <v>26</v>
      </c>
      <c r="J18" s="197">
        <v>30</v>
      </c>
      <c r="K18" s="197">
        <v>55</v>
      </c>
      <c r="L18" s="197">
        <v>44</v>
      </c>
      <c r="M18" s="197">
        <v>36</v>
      </c>
      <c r="N18" s="198"/>
      <c r="O18" s="199"/>
      <c r="P18" s="199"/>
      <c r="Q18" s="199"/>
      <c r="R18" s="199"/>
      <c r="S18" s="199"/>
      <c r="T18" s="198"/>
      <c r="U18" s="199"/>
      <c r="V18" s="199"/>
      <c r="W18" t="s">
        <v>871</v>
      </c>
    </row>
    <row r="19" spans="2:24" ht="14.25" x14ac:dyDescent="0.15">
      <c r="B19" s="193" t="s">
        <v>308</v>
      </c>
      <c r="F19" s="464" t="s">
        <v>351</v>
      </c>
      <c r="G19" s="464" t="s">
        <v>465</v>
      </c>
      <c r="H19" s="198"/>
      <c r="I19" s="199"/>
      <c r="J19" s="199"/>
      <c r="K19" s="199"/>
      <c r="L19" s="199"/>
      <c r="M19" s="199"/>
      <c r="N19" s="198"/>
      <c r="O19" s="197">
        <v>120</v>
      </c>
      <c r="P19" s="197">
        <v>145</v>
      </c>
      <c r="Q19" s="197">
        <v>127</v>
      </c>
      <c r="R19" s="199"/>
      <c r="S19" s="199"/>
      <c r="T19" s="198"/>
      <c r="U19" s="199"/>
      <c r="V19" s="199"/>
      <c r="W19" t="s">
        <v>324</v>
      </c>
      <c r="X19" s="196" t="s">
        <v>869</v>
      </c>
    </row>
    <row r="20" spans="2:24" x14ac:dyDescent="0.15">
      <c r="B20" s="193" t="s">
        <v>309</v>
      </c>
      <c r="F20" s="463" t="s">
        <v>352</v>
      </c>
      <c r="G20" s="463" t="s">
        <v>415</v>
      </c>
      <c r="H20" s="198"/>
      <c r="I20" s="197">
        <v>73</v>
      </c>
      <c r="J20" s="197">
        <v>69</v>
      </c>
      <c r="K20" s="197">
        <v>65</v>
      </c>
      <c r="L20" s="197">
        <v>64</v>
      </c>
      <c r="M20" s="197">
        <v>64</v>
      </c>
      <c r="N20" s="198"/>
      <c r="O20" s="199"/>
      <c r="P20" s="199"/>
      <c r="Q20" s="199"/>
      <c r="R20" s="199"/>
      <c r="S20" s="199"/>
      <c r="T20" s="198"/>
      <c r="U20" s="199"/>
      <c r="V20" s="199"/>
      <c r="W20" t="s">
        <v>871</v>
      </c>
    </row>
    <row r="21" spans="2:24" x14ac:dyDescent="0.15">
      <c r="B21" s="193" t="s">
        <v>310</v>
      </c>
      <c r="F21" s="463" t="s">
        <v>353</v>
      </c>
      <c r="G21" s="463" t="s">
        <v>416</v>
      </c>
      <c r="H21" s="198"/>
      <c r="I21" s="199"/>
      <c r="J21" s="199"/>
      <c r="K21" s="199"/>
      <c r="L21" s="199"/>
      <c r="M21" s="199"/>
      <c r="N21" s="198"/>
      <c r="O21" s="197">
        <v>67</v>
      </c>
      <c r="P21" s="197">
        <v>80</v>
      </c>
      <c r="Q21" s="197">
        <v>82</v>
      </c>
      <c r="R21" s="197">
        <v>0</v>
      </c>
      <c r="S21" s="197"/>
      <c r="T21" s="198"/>
      <c r="U21" s="197">
        <v>68</v>
      </c>
      <c r="V21" s="197">
        <v>63</v>
      </c>
      <c r="W21" t="s">
        <v>872</v>
      </c>
    </row>
    <row r="22" spans="2:24" x14ac:dyDescent="0.15">
      <c r="B22" s="193" t="s">
        <v>311</v>
      </c>
      <c r="F22" s="197" t="s">
        <v>354</v>
      </c>
      <c r="G22" s="197" t="s">
        <v>417</v>
      </c>
      <c r="H22" s="198"/>
      <c r="I22" s="197">
        <v>25</v>
      </c>
      <c r="J22" s="197">
        <v>21</v>
      </c>
      <c r="K22" s="197">
        <v>26</v>
      </c>
      <c r="L22" s="197">
        <v>23</v>
      </c>
      <c r="M22" s="197">
        <v>26</v>
      </c>
      <c r="N22" s="198"/>
      <c r="O22" s="199"/>
      <c r="P22" s="199"/>
      <c r="Q22" s="199"/>
      <c r="R22" s="199"/>
      <c r="S22" s="199"/>
      <c r="T22" s="198"/>
      <c r="U22" s="199"/>
      <c r="V22" s="199"/>
      <c r="W22" t="s">
        <v>871</v>
      </c>
    </row>
    <row r="23" spans="2:24" x14ac:dyDescent="0.15">
      <c r="B23" s="193" t="s">
        <v>312</v>
      </c>
      <c r="F23" s="197" t="s">
        <v>355</v>
      </c>
      <c r="G23" s="197" t="s">
        <v>418</v>
      </c>
      <c r="H23" s="198"/>
      <c r="I23" s="197">
        <v>25</v>
      </c>
      <c r="J23" s="197">
        <v>37</v>
      </c>
      <c r="K23" s="197">
        <v>37</v>
      </c>
      <c r="L23" s="197">
        <v>38</v>
      </c>
      <c r="M23" s="197">
        <v>51</v>
      </c>
      <c r="N23" s="198"/>
      <c r="O23" s="199"/>
      <c r="P23" s="199"/>
      <c r="Q23" s="199"/>
      <c r="R23" s="199"/>
      <c r="S23" s="199"/>
      <c r="T23" s="198"/>
      <c r="U23" s="199"/>
      <c r="V23" s="199"/>
      <c r="W23" t="s">
        <v>871</v>
      </c>
    </row>
    <row r="24" spans="2:24" x14ac:dyDescent="0.15">
      <c r="B24" s="193" t="s">
        <v>313</v>
      </c>
      <c r="F24" s="197" t="s">
        <v>356</v>
      </c>
      <c r="G24" s="197" t="s">
        <v>419</v>
      </c>
      <c r="H24" s="198"/>
      <c r="I24" s="197">
        <v>24</v>
      </c>
      <c r="J24" s="197">
        <v>37</v>
      </c>
      <c r="K24" s="197">
        <v>31</v>
      </c>
      <c r="L24" s="197">
        <v>34</v>
      </c>
      <c r="M24" s="197">
        <v>14</v>
      </c>
      <c r="N24" s="198"/>
      <c r="O24" s="199"/>
      <c r="P24" s="199"/>
      <c r="Q24" s="199"/>
      <c r="R24" s="199"/>
      <c r="S24" s="199"/>
      <c r="T24" s="198"/>
      <c r="U24" s="199"/>
      <c r="V24" s="199"/>
      <c r="W24" t="s">
        <v>871</v>
      </c>
    </row>
    <row r="25" spans="2:24" x14ac:dyDescent="0.15">
      <c r="B25" s="193" t="s">
        <v>314</v>
      </c>
      <c r="F25" s="197" t="s">
        <v>357</v>
      </c>
      <c r="G25" s="197" t="s">
        <v>420</v>
      </c>
      <c r="H25" s="198"/>
      <c r="I25" s="197">
        <v>20</v>
      </c>
      <c r="J25" s="197">
        <v>27</v>
      </c>
      <c r="K25" s="197">
        <v>18</v>
      </c>
      <c r="L25" s="197">
        <v>30</v>
      </c>
      <c r="M25" s="197">
        <v>25</v>
      </c>
      <c r="N25" s="198"/>
      <c r="O25" s="199"/>
      <c r="P25" s="199"/>
      <c r="Q25" s="199"/>
      <c r="R25" s="199"/>
      <c r="S25" s="199"/>
      <c r="T25" s="198"/>
      <c r="U25" s="199"/>
      <c r="V25" s="199"/>
      <c r="W25" t="s">
        <v>871</v>
      </c>
    </row>
    <row r="26" spans="2:24" x14ac:dyDescent="0.15">
      <c r="B26" s="193" t="s">
        <v>315</v>
      </c>
      <c r="F26" s="197" t="s">
        <v>358</v>
      </c>
      <c r="G26" s="197" t="s">
        <v>421</v>
      </c>
      <c r="H26" s="198"/>
      <c r="I26" s="199"/>
      <c r="J26" s="199"/>
      <c r="K26" s="199"/>
      <c r="L26" s="199"/>
      <c r="M26" s="199"/>
      <c r="N26" s="198"/>
      <c r="O26" s="197">
        <v>20</v>
      </c>
      <c r="P26" s="197">
        <v>31</v>
      </c>
      <c r="Q26" s="197">
        <v>29</v>
      </c>
      <c r="R26" s="197">
        <v>0</v>
      </c>
      <c r="S26" s="199"/>
      <c r="T26" s="198"/>
      <c r="U26" s="199"/>
      <c r="V26" s="199"/>
      <c r="W26" t="s">
        <v>324</v>
      </c>
    </row>
    <row r="27" spans="2:24" x14ac:dyDescent="0.15">
      <c r="B27" s="193" t="s">
        <v>316</v>
      </c>
      <c r="F27" s="197" t="s">
        <v>359</v>
      </c>
      <c r="G27" s="197" t="s">
        <v>422</v>
      </c>
      <c r="H27" s="198"/>
      <c r="I27" s="197">
        <v>37</v>
      </c>
      <c r="J27" s="197">
        <v>38</v>
      </c>
      <c r="K27" s="197">
        <v>32</v>
      </c>
      <c r="L27" s="197">
        <v>47</v>
      </c>
      <c r="M27" s="197">
        <v>24</v>
      </c>
      <c r="N27" s="198"/>
      <c r="O27" s="199"/>
      <c r="P27" s="199"/>
      <c r="Q27" s="199"/>
      <c r="R27" s="199"/>
      <c r="S27" s="199"/>
      <c r="T27" s="198"/>
      <c r="U27" s="199"/>
      <c r="V27" s="199"/>
      <c r="W27" t="s">
        <v>871</v>
      </c>
    </row>
    <row r="28" spans="2:24" x14ac:dyDescent="0.15">
      <c r="B28" s="193" t="s">
        <v>317</v>
      </c>
      <c r="F28" s="197" t="s">
        <v>360</v>
      </c>
      <c r="G28" s="197" t="s">
        <v>423</v>
      </c>
      <c r="H28" s="198"/>
      <c r="I28" s="199"/>
      <c r="J28" s="199"/>
      <c r="K28" s="199"/>
      <c r="L28" s="199"/>
      <c r="M28" s="199"/>
      <c r="N28" s="198"/>
      <c r="O28" s="197">
        <v>55</v>
      </c>
      <c r="P28" s="197">
        <v>30</v>
      </c>
      <c r="Q28" s="197">
        <v>33</v>
      </c>
      <c r="R28" s="197">
        <v>0</v>
      </c>
      <c r="S28" s="199"/>
      <c r="T28" s="198"/>
      <c r="U28" s="197">
        <v>47</v>
      </c>
      <c r="V28" s="197">
        <v>27</v>
      </c>
      <c r="W28" t="s">
        <v>872</v>
      </c>
    </row>
    <row r="29" spans="2:24" x14ac:dyDescent="0.15">
      <c r="B29" s="193" t="s">
        <v>318</v>
      </c>
      <c r="F29" s="197" t="s">
        <v>361</v>
      </c>
      <c r="G29" s="197" t="s">
        <v>424</v>
      </c>
      <c r="H29" s="198"/>
      <c r="I29" s="199"/>
      <c r="J29" s="199"/>
      <c r="K29" s="199"/>
      <c r="L29" s="199"/>
      <c r="M29" s="199"/>
      <c r="N29" s="198"/>
      <c r="O29" s="197">
        <v>33</v>
      </c>
      <c r="P29" s="197">
        <v>38</v>
      </c>
      <c r="Q29" s="197">
        <v>33</v>
      </c>
      <c r="R29" s="197">
        <v>0</v>
      </c>
      <c r="S29" s="199"/>
      <c r="T29" s="198"/>
      <c r="U29" s="199"/>
      <c r="V29" s="199"/>
      <c r="W29" t="s">
        <v>324</v>
      </c>
    </row>
    <row r="30" spans="2:24" x14ac:dyDescent="0.15">
      <c r="F30" s="197" t="s">
        <v>362</v>
      </c>
      <c r="G30" s="197" t="s">
        <v>425</v>
      </c>
      <c r="H30" s="198"/>
      <c r="I30" s="199"/>
      <c r="J30" s="199"/>
      <c r="K30" s="199"/>
      <c r="L30" s="199"/>
      <c r="M30" s="199"/>
      <c r="N30" s="198"/>
      <c r="O30" s="197">
        <v>27</v>
      </c>
      <c r="P30" s="197">
        <v>32</v>
      </c>
      <c r="Q30" s="197">
        <v>34</v>
      </c>
      <c r="R30" s="197">
        <v>0</v>
      </c>
      <c r="S30" s="199"/>
      <c r="T30" s="198"/>
      <c r="U30" s="199"/>
      <c r="V30" s="199"/>
      <c r="W30" t="s">
        <v>324</v>
      </c>
    </row>
    <row r="31" spans="2:24" x14ac:dyDescent="0.15">
      <c r="F31" s="197" t="s">
        <v>363</v>
      </c>
      <c r="G31" s="197" t="s">
        <v>426</v>
      </c>
      <c r="H31" s="198"/>
      <c r="I31" s="199"/>
      <c r="J31" s="199"/>
      <c r="K31" s="199"/>
      <c r="L31" s="199"/>
      <c r="M31" s="199"/>
      <c r="N31" s="198"/>
      <c r="O31" s="197">
        <v>16</v>
      </c>
      <c r="P31" s="197">
        <v>23</v>
      </c>
      <c r="Q31" s="197">
        <v>23</v>
      </c>
      <c r="R31" s="197">
        <v>0</v>
      </c>
      <c r="S31" s="199"/>
      <c r="T31" s="198"/>
      <c r="U31" s="197">
        <v>25</v>
      </c>
      <c r="V31" s="197">
        <v>21</v>
      </c>
      <c r="W31" t="s">
        <v>872</v>
      </c>
    </row>
    <row r="32" spans="2:24" x14ac:dyDescent="0.15">
      <c r="F32" s="197" t="s">
        <v>364</v>
      </c>
      <c r="G32" s="197" t="s">
        <v>427</v>
      </c>
      <c r="H32" s="198"/>
      <c r="I32" s="197">
        <v>26</v>
      </c>
      <c r="J32" s="197">
        <v>11</v>
      </c>
      <c r="K32" s="197">
        <v>17</v>
      </c>
      <c r="L32" s="197">
        <v>14</v>
      </c>
      <c r="M32" s="197">
        <v>22</v>
      </c>
      <c r="N32" s="198"/>
      <c r="O32" s="199"/>
      <c r="P32" s="199"/>
      <c r="Q32" s="199"/>
      <c r="R32" s="199"/>
      <c r="S32" s="199"/>
      <c r="T32" s="198"/>
      <c r="U32" s="199"/>
      <c r="V32" s="199"/>
      <c r="W32" t="s">
        <v>871</v>
      </c>
    </row>
    <row r="33" spans="6:23" x14ac:dyDescent="0.15">
      <c r="F33" s="197" t="s">
        <v>365</v>
      </c>
      <c r="G33" s="197" t="s">
        <v>428</v>
      </c>
      <c r="H33" s="198"/>
      <c r="I33" s="197">
        <v>0</v>
      </c>
      <c r="J33" s="197">
        <v>0</v>
      </c>
      <c r="K33" s="197">
        <v>23</v>
      </c>
      <c r="L33" s="197">
        <v>14</v>
      </c>
      <c r="M33" s="197">
        <v>13</v>
      </c>
      <c r="N33" s="198"/>
      <c r="O33" s="199"/>
      <c r="P33" s="199"/>
      <c r="Q33" s="199"/>
      <c r="R33" s="199"/>
      <c r="S33" s="199"/>
      <c r="T33" s="198"/>
      <c r="U33" s="199"/>
      <c r="V33" s="199"/>
      <c r="W33" t="s">
        <v>871</v>
      </c>
    </row>
    <row r="34" spans="6:23" x14ac:dyDescent="0.15">
      <c r="F34" s="197" t="s">
        <v>347</v>
      </c>
      <c r="G34" s="197" t="s">
        <v>429</v>
      </c>
      <c r="H34" s="198"/>
      <c r="I34" s="197">
        <v>40</v>
      </c>
      <c r="J34" s="197">
        <v>40</v>
      </c>
      <c r="K34" s="197">
        <v>54</v>
      </c>
      <c r="L34" s="197">
        <v>49</v>
      </c>
      <c r="M34" s="197">
        <v>31</v>
      </c>
      <c r="N34" s="198"/>
      <c r="O34" s="199"/>
      <c r="P34" s="199"/>
      <c r="Q34" s="199"/>
      <c r="R34" s="199"/>
      <c r="S34" s="199"/>
      <c r="T34" s="198"/>
      <c r="U34" s="199"/>
      <c r="V34" s="199"/>
      <c r="W34" t="s">
        <v>871</v>
      </c>
    </row>
    <row r="35" spans="6:23" x14ac:dyDescent="0.15">
      <c r="F35" s="197" t="s">
        <v>366</v>
      </c>
      <c r="G35" s="197" t="s">
        <v>430</v>
      </c>
      <c r="H35" s="198"/>
      <c r="I35" s="197">
        <v>27</v>
      </c>
      <c r="J35" s="197">
        <v>17</v>
      </c>
      <c r="K35" s="197">
        <v>21</v>
      </c>
      <c r="L35" s="197">
        <v>28</v>
      </c>
      <c r="M35" s="197">
        <v>24</v>
      </c>
      <c r="N35" s="198"/>
      <c r="O35" s="199"/>
      <c r="P35" s="199"/>
      <c r="Q35" s="199"/>
      <c r="R35" s="199"/>
      <c r="S35" s="199"/>
      <c r="T35" s="198"/>
      <c r="U35" s="199"/>
      <c r="V35" s="199"/>
      <c r="W35" t="s">
        <v>871</v>
      </c>
    </row>
    <row r="36" spans="6:23" x14ac:dyDescent="0.15">
      <c r="F36" s="197" t="s">
        <v>367</v>
      </c>
      <c r="G36" s="197" t="s">
        <v>367</v>
      </c>
      <c r="H36" s="198"/>
      <c r="I36" s="197">
        <v>34</v>
      </c>
      <c r="J36" s="197">
        <v>60</v>
      </c>
      <c r="K36" s="197">
        <v>85</v>
      </c>
      <c r="L36" s="197">
        <v>60</v>
      </c>
      <c r="M36" s="197">
        <v>78</v>
      </c>
      <c r="N36" s="198"/>
      <c r="O36" s="199"/>
      <c r="P36" s="199"/>
      <c r="Q36" s="199"/>
      <c r="R36" s="199"/>
      <c r="S36" s="199"/>
      <c r="T36" s="198"/>
      <c r="U36" s="199"/>
      <c r="V36" s="199"/>
      <c r="W36" t="s">
        <v>871</v>
      </c>
    </row>
    <row r="37" spans="6:23" x14ac:dyDescent="0.15">
      <c r="F37" s="197" t="s">
        <v>368</v>
      </c>
      <c r="G37" s="197" t="s">
        <v>431</v>
      </c>
      <c r="H37" s="198"/>
      <c r="I37" s="197">
        <v>12</v>
      </c>
      <c r="J37" s="197">
        <v>34</v>
      </c>
      <c r="K37" s="197">
        <v>38</v>
      </c>
      <c r="L37" s="197">
        <v>35</v>
      </c>
      <c r="M37" s="197">
        <v>35</v>
      </c>
      <c r="N37" s="198"/>
      <c r="O37" s="199"/>
      <c r="P37" s="199"/>
      <c r="Q37" s="199"/>
      <c r="R37" s="199"/>
      <c r="S37" s="199"/>
      <c r="T37" s="198"/>
      <c r="U37" s="199"/>
      <c r="V37" s="199"/>
      <c r="W37" t="s">
        <v>871</v>
      </c>
    </row>
    <row r="38" spans="6:23" x14ac:dyDescent="0.15">
      <c r="F38" s="197" t="s">
        <v>369</v>
      </c>
      <c r="G38" s="197" t="s">
        <v>432</v>
      </c>
      <c r="H38" s="198"/>
      <c r="I38" s="197">
        <v>39</v>
      </c>
      <c r="J38" s="197">
        <v>38</v>
      </c>
      <c r="K38" s="197">
        <v>31</v>
      </c>
      <c r="L38" s="197">
        <v>37</v>
      </c>
      <c r="M38" s="197">
        <v>24</v>
      </c>
      <c r="N38" s="198"/>
      <c r="O38" s="199"/>
      <c r="P38" s="199"/>
      <c r="Q38" s="199"/>
      <c r="R38" s="199"/>
      <c r="S38" s="199"/>
      <c r="T38" s="198"/>
      <c r="U38" s="199"/>
      <c r="V38" s="199"/>
      <c r="W38" t="s">
        <v>871</v>
      </c>
    </row>
    <row r="39" spans="6:23" x14ac:dyDescent="0.15">
      <c r="F39" s="197" t="s">
        <v>370</v>
      </c>
      <c r="G39" s="197" t="s">
        <v>433</v>
      </c>
      <c r="H39" s="198"/>
      <c r="I39" s="197">
        <v>61</v>
      </c>
      <c r="J39" s="197">
        <v>71</v>
      </c>
      <c r="K39" s="197">
        <v>56</v>
      </c>
      <c r="L39" s="197">
        <v>72</v>
      </c>
      <c r="M39" s="197">
        <v>57</v>
      </c>
      <c r="N39" s="198"/>
      <c r="O39" s="199"/>
      <c r="P39" s="199"/>
      <c r="Q39" s="199"/>
      <c r="R39" s="199"/>
      <c r="S39" s="199"/>
      <c r="T39" s="198"/>
      <c r="U39" s="199"/>
      <c r="V39" s="199"/>
      <c r="W39" t="s">
        <v>871</v>
      </c>
    </row>
    <row r="40" spans="6:23" x14ac:dyDescent="0.15">
      <c r="F40" s="197" t="s">
        <v>371</v>
      </c>
      <c r="G40" s="197" t="s">
        <v>434</v>
      </c>
      <c r="H40" s="198"/>
      <c r="I40" s="197">
        <v>86</v>
      </c>
      <c r="J40" s="197">
        <v>60</v>
      </c>
      <c r="K40" s="197">
        <v>67</v>
      </c>
      <c r="L40" s="197">
        <v>76</v>
      </c>
      <c r="M40" s="197">
        <v>80</v>
      </c>
      <c r="N40" s="198"/>
      <c r="O40" s="199"/>
      <c r="P40" s="199"/>
      <c r="Q40" s="199"/>
      <c r="R40" s="199"/>
      <c r="S40" s="199"/>
      <c r="T40" s="198"/>
      <c r="U40" s="199"/>
      <c r="V40" s="199"/>
      <c r="W40" t="s">
        <v>871</v>
      </c>
    </row>
    <row r="41" spans="6:23" x14ac:dyDescent="0.15">
      <c r="F41" s="197" t="s">
        <v>372</v>
      </c>
      <c r="G41" s="197" t="s">
        <v>435</v>
      </c>
      <c r="H41" s="198"/>
      <c r="I41" s="197">
        <v>55</v>
      </c>
      <c r="J41" s="197">
        <v>63</v>
      </c>
      <c r="K41" s="197">
        <v>63</v>
      </c>
      <c r="L41" s="197">
        <v>60</v>
      </c>
      <c r="M41" s="197">
        <v>76</v>
      </c>
      <c r="N41" s="198"/>
      <c r="O41" s="199"/>
      <c r="P41" s="199"/>
      <c r="Q41" s="199"/>
      <c r="R41" s="199"/>
      <c r="S41" s="199"/>
      <c r="T41" s="198"/>
      <c r="U41" s="199"/>
      <c r="V41" s="199"/>
      <c r="W41" t="s">
        <v>871</v>
      </c>
    </row>
    <row r="42" spans="6:23" x14ac:dyDescent="0.15">
      <c r="F42" s="197" t="s">
        <v>373</v>
      </c>
      <c r="G42" s="197" t="s">
        <v>436</v>
      </c>
      <c r="H42" s="198"/>
      <c r="I42" s="197">
        <v>35</v>
      </c>
      <c r="J42" s="197">
        <v>41</v>
      </c>
      <c r="K42" s="197">
        <v>32</v>
      </c>
      <c r="L42" s="197">
        <v>39</v>
      </c>
      <c r="M42" s="197">
        <v>36</v>
      </c>
      <c r="N42" s="198"/>
      <c r="O42" s="199"/>
      <c r="P42" s="199"/>
      <c r="Q42" s="199"/>
      <c r="R42" s="199"/>
      <c r="S42" s="199"/>
      <c r="T42" s="198"/>
      <c r="U42" s="199"/>
      <c r="V42" s="199"/>
      <c r="W42" t="s">
        <v>871</v>
      </c>
    </row>
    <row r="43" spans="6:23" x14ac:dyDescent="0.15">
      <c r="F43" s="197" t="s">
        <v>374</v>
      </c>
      <c r="G43" s="197" t="s">
        <v>437</v>
      </c>
      <c r="H43" s="198"/>
      <c r="I43" s="197">
        <v>42</v>
      </c>
      <c r="J43" s="197">
        <v>42</v>
      </c>
      <c r="K43" s="197">
        <v>40</v>
      </c>
      <c r="L43" s="197">
        <v>41</v>
      </c>
      <c r="M43" s="197">
        <v>43</v>
      </c>
      <c r="N43" s="198"/>
      <c r="O43" s="199"/>
      <c r="P43" s="199"/>
      <c r="Q43" s="199"/>
      <c r="R43" s="199"/>
      <c r="S43" s="199"/>
      <c r="T43" s="198"/>
      <c r="U43" s="199"/>
      <c r="V43" s="199"/>
      <c r="W43" t="s">
        <v>871</v>
      </c>
    </row>
    <row r="44" spans="6:23" x14ac:dyDescent="0.15">
      <c r="F44" s="197" t="s">
        <v>375</v>
      </c>
      <c r="G44" s="197" t="s">
        <v>438</v>
      </c>
      <c r="H44" s="198"/>
      <c r="I44" s="197">
        <v>58</v>
      </c>
      <c r="J44" s="197">
        <v>66</v>
      </c>
      <c r="K44" s="197">
        <v>68</v>
      </c>
      <c r="L44" s="197">
        <v>62</v>
      </c>
      <c r="M44" s="197">
        <v>65</v>
      </c>
      <c r="N44" s="198"/>
      <c r="O44" s="199"/>
      <c r="P44" s="199"/>
      <c r="Q44" s="199"/>
      <c r="R44" s="199"/>
      <c r="S44" s="199"/>
      <c r="T44" s="198"/>
      <c r="U44" s="199"/>
      <c r="V44" s="199"/>
      <c r="W44" t="s">
        <v>871</v>
      </c>
    </row>
    <row r="45" spans="6:23" x14ac:dyDescent="0.15">
      <c r="F45" s="197" t="s">
        <v>376</v>
      </c>
      <c r="G45" s="197" t="s">
        <v>929</v>
      </c>
      <c r="H45" s="198"/>
      <c r="I45" s="197">
        <v>68</v>
      </c>
      <c r="J45" s="197">
        <v>73</v>
      </c>
      <c r="K45" s="197">
        <v>70</v>
      </c>
      <c r="L45" s="197">
        <v>77</v>
      </c>
      <c r="M45" s="197">
        <v>72</v>
      </c>
      <c r="N45" s="198"/>
      <c r="O45" s="199"/>
      <c r="P45" s="199"/>
      <c r="Q45" s="199"/>
      <c r="R45" s="199"/>
      <c r="S45" s="199"/>
      <c r="T45" s="198"/>
      <c r="U45" s="199"/>
      <c r="V45" s="199"/>
      <c r="W45" t="s">
        <v>871</v>
      </c>
    </row>
    <row r="46" spans="6:23" x14ac:dyDescent="0.15">
      <c r="F46" s="197" t="s">
        <v>377</v>
      </c>
      <c r="G46" s="197" t="s">
        <v>439</v>
      </c>
      <c r="H46" s="198"/>
      <c r="I46" s="197">
        <v>43</v>
      </c>
      <c r="J46" s="197">
        <v>49</v>
      </c>
      <c r="K46" s="197">
        <v>39</v>
      </c>
      <c r="L46" s="197">
        <v>49</v>
      </c>
      <c r="M46" s="197">
        <v>39</v>
      </c>
      <c r="N46" s="198"/>
      <c r="O46" s="199"/>
      <c r="P46" s="199"/>
      <c r="Q46" s="199"/>
      <c r="R46" s="199"/>
      <c r="S46" s="199"/>
      <c r="T46" s="198"/>
      <c r="U46" s="199"/>
      <c r="V46" s="199"/>
      <c r="W46" t="s">
        <v>871</v>
      </c>
    </row>
    <row r="47" spans="6:23" x14ac:dyDescent="0.15">
      <c r="F47" s="197" t="s">
        <v>378</v>
      </c>
      <c r="G47" s="197" t="s">
        <v>440</v>
      </c>
      <c r="H47" s="198"/>
      <c r="I47" s="199"/>
      <c r="J47" s="199"/>
      <c r="K47" s="199"/>
      <c r="L47" s="199"/>
      <c r="M47" s="199"/>
      <c r="N47" s="198"/>
      <c r="O47" s="197">
        <v>54</v>
      </c>
      <c r="P47" s="197">
        <v>55</v>
      </c>
      <c r="Q47" s="197">
        <v>52</v>
      </c>
      <c r="R47" s="197">
        <v>0</v>
      </c>
      <c r="S47" s="199"/>
      <c r="T47" s="198"/>
      <c r="U47" s="197">
        <v>60</v>
      </c>
      <c r="V47" s="197">
        <v>45</v>
      </c>
      <c r="W47" t="s">
        <v>872</v>
      </c>
    </row>
    <row r="48" spans="6:23" x14ac:dyDescent="0.15">
      <c r="F48" s="197" t="s">
        <v>379</v>
      </c>
      <c r="G48" s="197" t="s">
        <v>441</v>
      </c>
      <c r="H48" s="198"/>
      <c r="I48" s="197">
        <v>46</v>
      </c>
      <c r="J48" s="197">
        <v>33</v>
      </c>
      <c r="K48" s="197">
        <v>41</v>
      </c>
      <c r="L48" s="197">
        <v>40</v>
      </c>
      <c r="M48" s="197">
        <v>39</v>
      </c>
      <c r="N48" s="198"/>
      <c r="O48" s="199"/>
      <c r="P48" s="199"/>
      <c r="Q48" s="199"/>
      <c r="R48" s="199"/>
      <c r="S48" s="199"/>
      <c r="T48" s="198"/>
      <c r="U48" s="199"/>
      <c r="V48" s="199"/>
      <c r="W48" t="s">
        <v>871</v>
      </c>
    </row>
    <row r="49" spans="6:23" x14ac:dyDescent="0.15">
      <c r="F49" s="197" t="s">
        <v>380</v>
      </c>
      <c r="G49" s="197" t="s">
        <v>442</v>
      </c>
      <c r="H49" s="198"/>
      <c r="I49" s="197">
        <v>59</v>
      </c>
      <c r="J49" s="197">
        <v>77</v>
      </c>
      <c r="K49" s="197">
        <v>74</v>
      </c>
      <c r="L49" s="197">
        <v>85</v>
      </c>
      <c r="M49" s="197">
        <v>63</v>
      </c>
      <c r="N49" s="198"/>
      <c r="O49" s="199"/>
      <c r="P49" s="199"/>
      <c r="Q49" s="199"/>
      <c r="R49" s="199"/>
      <c r="S49" s="199"/>
      <c r="T49" s="198"/>
      <c r="U49" s="199"/>
      <c r="V49" s="199"/>
      <c r="W49" t="s">
        <v>871</v>
      </c>
    </row>
    <row r="50" spans="6:23" x14ac:dyDescent="0.15">
      <c r="F50" s="197" t="s">
        <v>381</v>
      </c>
      <c r="G50" s="197" t="s">
        <v>443</v>
      </c>
      <c r="H50" s="198"/>
      <c r="I50" s="197">
        <v>33</v>
      </c>
      <c r="J50" s="197">
        <v>49</v>
      </c>
      <c r="K50" s="197">
        <v>48</v>
      </c>
      <c r="L50" s="197">
        <v>55</v>
      </c>
      <c r="M50" s="197">
        <v>38</v>
      </c>
      <c r="N50" s="198"/>
      <c r="O50" s="199"/>
      <c r="P50" s="199"/>
      <c r="Q50" s="199"/>
      <c r="R50" s="199"/>
      <c r="S50" s="199"/>
      <c r="T50" s="198"/>
      <c r="U50" s="199"/>
      <c r="V50" s="199"/>
      <c r="W50" t="s">
        <v>871</v>
      </c>
    </row>
    <row r="51" spans="6:23" x14ac:dyDescent="0.15">
      <c r="F51" s="197" t="s">
        <v>382</v>
      </c>
      <c r="G51" s="197" t="s">
        <v>444</v>
      </c>
      <c r="H51" s="198"/>
      <c r="I51" s="197">
        <v>58</v>
      </c>
      <c r="J51" s="197">
        <v>70</v>
      </c>
      <c r="K51" s="197">
        <v>57</v>
      </c>
      <c r="L51" s="197">
        <v>74</v>
      </c>
      <c r="M51" s="197">
        <v>68</v>
      </c>
      <c r="N51" s="198"/>
      <c r="O51" s="199"/>
      <c r="P51" s="199"/>
      <c r="Q51" s="199"/>
      <c r="R51" s="199"/>
      <c r="S51" s="199"/>
      <c r="T51" s="198"/>
      <c r="U51" s="199"/>
      <c r="V51" s="199"/>
      <c r="W51" t="s">
        <v>871</v>
      </c>
    </row>
    <row r="52" spans="6:23" x14ac:dyDescent="0.15">
      <c r="F52" s="197" t="s">
        <v>383</v>
      </c>
      <c r="G52" s="197" t="s">
        <v>445</v>
      </c>
      <c r="H52" s="198"/>
      <c r="I52" s="197">
        <v>46</v>
      </c>
      <c r="J52" s="197">
        <v>37</v>
      </c>
      <c r="K52" s="197">
        <v>52</v>
      </c>
      <c r="L52" s="197">
        <v>32</v>
      </c>
      <c r="M52" s="197">
        <v>31</v>
      </c>
      <c r="N52" s="198"/>
      <c r="O52" s="199"/>
      <c r="P52" s="199"/>
      <c r="Q52" s="199"/>
      <c r="R52" s="199"/>
      <c r="S52" s="199"/>
      <c r="T52" s="198"/>
      <c r="U52" s="199"/>
      <c r="V52" s="199"/>
      <c r="W52" t="s">
        <v>871</v>
      </c>
    </row>
    <row r="53" spans="6:23" x14ac:dyDescent="0.15">
      <c r="F53" s="197" t="s">
        <v>384</v>
      </c>
      <c r="G53" s="197" t="s">
        <v>446</v>
      </c>
      <c r="H53" s="198"/>
      <c r="I53" s="197">
        <v>41</v>
      </c>
      <c r="J53" s="197">
        <v>42</v>
      </c>
      <c r="K53" s="197">
        <v>41</v>
      </c>
      <c r="L53" s="197">
        <v>43</v>
      </c>
      <c r="M53" s="197">
        <v>41</v>
      </c>
      <c r="N53" s="198"/>
      <c r="O53" s="199"/>
      <c r="P53" s="199"/>
      <c r="Q53" s="199"/>
      <c r="R53" s="199"/>
      <c r="S53" s="199"/>
      <c r="T53" s="198"/>
      <c r="U53" s="199"/>
      <c r="V53" s="199"/>
      <c r="W53" t="s">
        <v>871</v>
      </c>
    </row>
    <row r="54" spans="6:23" x14ac:dyDescent="0.15">
      <c r="F54" s="197" t="s">
        <v>385</v>
      </c>
      <c r="G54" s="197" t="s">
        <v>447</v>
      </c>
      <c r="H54" s="198"/>
      <c r="I54" s="197">
        <v>25</v>
      </c>
      <c r="J54" s="197">
        <v>31</v>
      </c>
      <c r="K54" s="197">
        <v>28</v>
      </c>
      <c r="L54" s="197">
        <v>32</v>
      </c>
      <c r="M54" s="197">
        <v>19</v>
      </c>
      <c r="N54" s="198"/>
      <c r="O54" s="199"/>
      <c r="P54" s="199"/>
      <c r="Q54" s="199"/>
      <c r="R54" s="199"/>
      <c r="S54" s="199"/>
      <c r="T54" s="198"/>
      <c r="U54" s="199"/>
      <c r="V54" s="199"/>
      <c r="W54" t="s">
        <v>871</v>
      </c>
    </row>
    <row r="55" spans="6:23" x14ac:dyDescent="0.15">
      <c r="F55" s="197" t="s">
        <v>386</v>
      </c>
      <c r="G55" s="197" t="s">
        <v>448</v>
      </c>
      <c r="H55" s="198"/>
      <c r="I55" s="197">
        <v>39</v>
      </c>
      <c r="J55" s="197">
        <v>32</v>
      </c>
      <c r="K55" s="197">
        <v>46</v>
      </c>
      <c r="L55" s="197">
        <v>49</v>
      </c>
      <c r="M55" s="197">
        <v>40</v>
      </c>
      <c r="N55" s="198"/>
      <c r="O55" s="199"/>
      <c r="P55" s="199"/>
      <c r="Q55" s="199"/>
      <c r="R55" s="199"/>
      <c r="S55" s="199"/>
      <c r="T55" s="198"/>
      <c r="U55" s="199"/>
      <c r="V55" s="199"/>
      <c r="W55" t="s">
        <v>871</v>
      </c>
    </row>
    <row r="56" spans="6:23" x14ac:dyDescent="0.15">
      <c r="F56" s="197" t="s">
        <v>387</v>
      </c>
      <c r="G56" s="197" t="s">
        <v>449</v>
      </c>
      <c r="H56" s="198"/>
      <c r="I56" s="199"/>
      <c r="J56" s="199"/>
      <c r="K56" s="199"/>
      <c r="L56" s="199"/>
      <c r="M56" s="199"/>
      <c r="N56" s="198"/>
      <c r="O56" s="197">
        <v>19</v>
      </c>
      <c r="P56" s="197">
        <v>31</v>
      </c>
      <c r="Q56" s="197">
        <v>23</v>
      </c>
      <c r="R56" s="197">
        <v>0</v>
      </c>
      <c r="S56" s="199"/>
      <c r="T56" s="198"/>
      <c r="U56" s="199"/>
      <c r="V56" s="199"/>
      <c r="W56" t="s">
        <v>324</v>
      </c>
    </row>
    <row r="57" spans="6:23" x14ac:dyDescent="0.15">
      <c r="F57" s="197" t="s">
        <v>388</v>
      </c>
      <c r="G57" s="197" t="s">
        <v>450</v>
      </c>
      <c r="H57" s="198"/>
      <c r="I57" s="197">
        <v>51</v>
      </c>
      <c r="J57" s="197">
        <v>42</v>
      </c>
      <c r="K57" s="197">
        <v>57</v>
      </c>
      <c r="L57" s="197">
        <v>57</v>
      </c>
      <c r="M57" s="197">
        <v>46</v>
      </c>
      <c r="N57" s="198"/>
      <c r="O57" s="199"/>
      <c r="P57" s="199"/>
      <c r="Q57" s="199"/>
      <c r="R57" s="199"/>
      <c r="S57" s="199"/>
      <c r="T57" s="198"/>
      <c r="U57" s="199"/>
      <c r="V57" s="199"/>
      <c r="W57" t="s">
        <v>871</v>
      </c>
    </row>
    <row r="58" spans="6:23" x14ac:dyDescent="0.15">
      <c r="F58" s="197" t="s">
        <v>389</v>
      </c>
      <c r="G58" s="197" t="s">
        <v>451</v>
      </c>
      <c r="H58" s="198"/>
      <c r="I58" s="197">
        <v>26</v>
      </c>
      <c r="J58" s="197">
        <v>27</v>
      </c>
      <c r="K58" s="197">
        <v>29</v>
      </c>
      <c r="L58" s="197">
        <v>31</v>
      </c>
      <c r="M58" s="197">
        <v>30</v>
      </c>
      <c r="N58" s="198"/>
      <c r="O58" s="199"/>
      <c r="P58" s="199"/>
      <c r="Q58" s="199"/>
      <c r="R58" s="199"/>
      <c r="S58" s="199"/>
      <c r="T58" s="198"/>
      <c r="U58" s="199"/>
      <c r="V58" s="199"/>
      <c r="W58" t="s">
        <v>871</v>
      </c>
    </row>
    <row r="59" spans="6:23" x14ac:dyDescent="0.15">
      <c r="F59" s="197" t="s">
        <v>390</v>
      </c>
      <c r="G59" s="197" t="s">
        <v>452</v>
      </c>
      <c r="H59" s="198"/>
      <c r="I59" s="197">
        <v>77</v>
      </c>
      <c r="J59" s="197">
        <v>84</v>
      </c>
      <c r="K59" s="197">
        <v>64</v>
      </c>
      <c r="L59" s="197">
        <v>76</v>
      </c>
      <c r="M59" s="197">
        <v>65</v>
      </c>
      <c r="N59" s="198"/>
      <c r="O59" s="199"/>
      <c r="P59" s="199"/>
      <c r="Q59" s="199"/>
      <c r="R59" s="199"/>
      <c r="S59" s="199"/>
      <c r="T59" s="198"/>
      <c r="U59" s="199"/>
      <c r="V59" s="199"/>
      <c r="W59" t="s">
        <v>871</v>
      </c>
    </row>
    <row r="60" spans="6:23" x14ac:dyDescent="0.15">
      <c r="F60" s="197" t="s">
        <v>391</v>
      </c>
      <c r="G60" s="197" t="s">
        <v>453</v>
      </c>
      <c r="H60" s="198"/>
      <c r="I60" s="199"/>
      <c r="J60" s="199"/>
      <c r="K60" s="199"/>
      <c r="L60" s="199"/>
      <c r="M60" s="199"/>
      <c r="N60" s="198"/>
      <c r="O60" s="199"/>
      <c r="P60" s="199"/>
      <c r="Q60" s="197">
        <v>12</v>
      </c>
      <c r="R60" s="197">
        <v>14</v>
      </c>
      <c r="S60" s="199"/>
      <c r="T60" s="198"/>
      <c r="U60" s="199"/>
      <c r="V60" s="199"/>
      <c r="W60" t="s">
        <v>324</v>
      </c>
    </row>
    <row r="61" spans="6:23" x14ac:dyDescent="0.15">
      <c r="F61" s="197" t="s">
        <v>392</v>
      </c>
      <c r="G61" s="197" t="s">
        <v>454</v>
      </c>
      <c r="H61" s="198"/>
      <c r="I61" s="197">
        <v>27</v>
      </c>
      <c r="J61" s="197">
        <v>25</v>
      </c>
      <c r="K61" s="197">
        <v>22</v>
      </c>
      <c r="L61" s="197">
        <v>20</v>
      </c>
      <c r="M61" s="197">
        <v>22</v>
      </c>
      <c r="N61" s="198"/>
      <c r="O61" s="199"/>
      <c r="P61" s="199"/>
      <c r="Q61" s="199"/>
      <c r="R61" s="199"/>
      <c r="S61" s="199"/>
      <c r="T61" s="198"/>
      <c r="U61" s="199"/>
      <c r="V61" s="199"/>
      <c r="W61" t="s">
        <v>871</v>
      </c>
    </row>
    <row r="62" spans="6:23" x14ac:dyDescent="0.15">
      <c r="F62" s="197" t="s">
        <v>866</v>
      </c>
      <c r="G62" s="197" t="s">
        <v>455</v>
      </c>
      <c r="H62" s="198"/>
      <c r="I62" s="197">
        <v>24</v>
      </c>
      <c r="J62" s="197">
        <v>47</v>
      </c>
      <c r="K62" s="197">
        <v>38</v>
      </c>
      <c r="L62" s="197">
        <v>49</v>
      </c>
      <c r="M62" s="197">
        <v>35</v>
      </c>
      <c r="N62" s="198"/>
      <c r="O62" s="199"/>
      <c r="P62" s="199"/>
      <c r="Q62" s="199"/>
      <c r="R62" s="199"/>
      <c r="S62" s="199"/>
      <c r="T62" s="198"/>
      <c r="U62" s="199"/>
      <c r="V62" s="199"/>
      <c r="W62" t="s">
        <v>871</v>
      </c>
    </row>
    <row r="63" spans="6:23" x14ac:dyDescent="0.15">
      <c r="F63" s="197" t="s">
        <v>393</v>
      </c>
      <c r="G63" s="197" t="s">
        <v>456</v>
      </c>
      <c r="H63" s="198"/>
      <c r="I63" s="197">
        <v>28</v>
      </c>
      <c r="J63" s="197">
        <v>33</v>
      </c>
      <c r="K63" s="197">
        <v>37</v>
      </c>
      <c r="L63" s="197">
        <v>38</v>
      </c>
      <c r="M63" s="197">
        <v>28</v>
      </c>
      <c r="N63" s="198"/>
      <c r="O63" s="199"/>
      <c r="P63" s="199"/>
      <c r="Q63" s="199"/>
      <c r="R63" s="199"/>
      <c r="S63" s="199"/>
      <c r="T63" s="198"/>
      <c r="U63" s="199"/>
      <c r="V63" s="199"/>
      <c r="W63" t="s">
        <v>871</v>
      </c>
    </row>
    <row r="64" spans="6:23" x14ac:dyDescent="0.15">
      <c r="F64" s="197" t="s">
        <v>394</v>
      </c>
      <c r="G64" s="197" t="s">
        <v>457</v>
      </c>
      <c r="H64" s="198"/>
      <c r="I64" s="197">
        <v>29</v>
      </c>
      <c r="J64" s="197">
        <v>21</v>
      </c>
      <c r="K64" s="197">
        <v>21</v>
      </c>
      <c r="L64" s="197">
        <v>18</v>
      </c>
      <c r="M64" s="197">
        <v>13</v>
      </c>
      <c r="N64" s="198"/>
      <c r="O64" s="199"/>
      <c r="P64" s="199"/>
      <c r="Q64" s="199"/>
      <c r="R64" s="199"/>
      <c r="S64" s="199"/>
      <c r="T64" s="198"/>
      <c r="U64" s="199"/>
      <c r="V64" s="199"/>
      <c r="W64" t="s">
        <v>871</v>
      </c>
    </row>
    <row r="65" spans="6:23" x14ac:dyDescent="0.15">
      <c r="F65" s="197" t="s">
        <v>395</v>
      </c>
      <c r="G65" s="197" t="s">
        <v>458</v>
      </c>
      <c r="H65" s="198"/>
      <c r="I65" s="197">
        <v>123</v>
      </c>
      <c r="J65" s="197">
        <v>111</v>
      </c>
      <c r="K65" s="197">
        <v>129</v>
      </c>
      <c r="L65" s="197">
        <v>108</v>
      </c>
      <c r="M65" s="197">
        <v>115</v>
      </c>
      <c r="N65" s="198"/>
      <c r="O65" s="199"/>
      <c r="P65" s="199"/>
      <c r="Q65" s="199"/>
      <c r="R65" s="199"/>
      <c r="S65" s="199"/>
      <c r="T65" s="198"/>
      <c r="U65" s="199"/>
      <c r="V65" s="199"/>
      <c r="W65" t="s">
        <v>871</v>
      </c>
    </row>
    <row r="66" spans="6:23" x14ac:dyDescent="0.15">
      <c r="F66" s="197" t="s">
        <v>396</v>
      </c>
      <c r="G66" s="197" t="s">
        <v>459</v>
      </c>
      <c r="H66" s="198"/>
      <c r="I66" s="197">
        <v>199</v>
      </c>
      <c r="J66" s="197">
        <v>165</v>
      </c>
      <c r="K66" s="197">
        <v>187</v>
      </c>
      <c r="L66" s="197">
        <v>235</v>
      </c>
      <c r="M66" s="197">
        <v>148</v>
      </c>
      <c r="N66" s="198"/>
      <c r="O66" s="199"/>
      <c r="P66" s="199"/>
      <c r="Q66" s="199"/>
      <c r="R66" s="199"/>
      <c r="S66" s="199"/>
      <c r="T66" s="198"/>
      <c r="U66" s="199"/>
      <c r="V66" s="199"/>
      <c r="W66" t="s">
        <v>871</v>
      </c>
    </row>
    <row r="67" spans="6:23" x14ac:dyDescent="0.15">
      <c r="F67" s="197" t="s">
        <v>397</v>
      </c>
      <c r="G67" s="197" t="s">
        <v>460</v>
      </c>
      <c r="H67" s="198"/>
      <c r="I67" s="197">
        <v>73</v>
      </c>
      <c r="J67" s="197">
        <v>86</v>
      </c>
      <c r="K67" s="197">
        <v>76</v>
      </c>
      <c r="L67" s="197">
        <v>61</v>
      </c>
      <c r="M67" s="197">
        <v>79</v>
      </c>
      <c r="N67" s="198"/>
      <c r="O67" s="199"/>
      <c r="P67" s="199"/>
      <c r="Q67" s="199"/>
      <c r="R67" s="199"/>
      <c r="S67" s="199"/>
      <c r="T67" s="198"/>
      <c r="U67" s="199"/>
      <c r="V67" s="199"/>
      <c r="W67" t="s">
        <v>871</v>
      </c>
    </row>
    <row r="68" spans="6:23" x14ac:dyDescent="0.15">
      <c r="F68" s="197" t="s">
        <v>398</v>
      </c>
      <c r="G68" s="197" t="s">
        <v>461</v>
      </c>
      <c r="H68" s="198"/>
      <c r="I68" s="197">
        <v>71</v>
      </c>
      <c r="J68" s="197">
        <v>56</v>
      </c>
      <c r="K68" s="197">
        <v>65</v>
      </c>
      <c r="L68" s="197">
        <v>68</v>
      </c>
      <c r="M68" s="197">
        <v>72</v>
      </c>
      <c r="N68" s="198"/>
      <c r="O68" s="199"/>
      <c r="P68" s="199"/>
      <c r="Q68" s="199"/>
      <c r="R68" s="199"/>
      <c r="S68" s="199"/>
      <c r="T68" s="198"/>
      <c r="U68" s="199"/>
      <c r="V68" s="199"/>
      <c r="W68" t="s">
        <v>871</v>
      </c>
    </row>
    <row r="69" spans="6:23" x14ac:dyDescent="0.15">
      <c r="F69" s="197" t="s">
        <v>399</v>
      </c>
      <c r="G69" s="197" t="s">
        <v>462</v>
      </c>
      <c r="H69" s="198"/>
      <c r="I69" s="197">
        <v>33</v>
      </c>
      <c r="J69" s="197">
        <v>40</v>
      </c>
      <c r="K69" s="197">
        <v>39</v>
      </c>
      <c r="L69" s="197">
        <v>41</v>
      </c>
      <c r="M69" s="197">
        <v>29</v>
      </c>
      <c r="N69" s="198"/>
      <c r="O69" s="199"/>
      <c r="P69" s="199"/>
      <c r="Q69" s="199"/>
      <c r="R69" s="199"/>
      <c r="S69" s="199"/>
      <c r="T69" s="198"/>
      <c r="U69" s="199"/>
      <c r="V69" s="199"/>
      <c r="W69" t="s">
        <v>871</v>
      </c>
    </row>
    <row r="70" spans="6:23" x14ac:dyDescent="0.15">
      <c r="F70" s="198"/>
      <c r="G70" s="198"/>
      <c r="H70" s="198"/>
      <c r="I70" s="200">
        <v>3</v>
      </c>
      <c r="J70" s="200">
        <v>4</v>
      </c>
      <c r="K70" s="200">
        <v>5</v>
      </c>
      <c r="L70" s="200">
        <v>6</v>
      </c>
      <c r="M70" s="200">
        <v>7</v>
      </c>
      <c r="N70" s="198">
        <v>8</v>
      </c>
      <c r="O70" s="198">
        <v>9</v>
      </c>
      <c r="P70" s="198">
        <v>10</v>
      </c>
      <c r="Q70" s="198">
        <v>11</v>
      </c>
      <c r="R70" s="198">
        <v>12</v>
      </c>
      <c r="S70" s="198">
        <v>13</v>
      </c>
      <c r="T70" s="198">
        <v>14</v>
      </c>
      <c r="U70" s="198">
        <v>15</v>
      </c>
      <c r="V70" s="198">
        <v>16</v>
      </c>
      <c r="W70" s="198">
        <v>17</v>
      </c>
    </row>
  </sheetData>
  <phoneticPr fontId="1"/>
  <pageMargins left="0" right="0" top="0.74803149606299213" bottom="0.74803149606299213" header="0" footer="0"/>
  <pageSetup paperSize="9" scale="4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4F67-209C-44E6-8B3C-FA526FFFE4F3}">
  <sheetPr codeName="Sheet6">
    <tabColor theme="0" tint="-0.499984740745262"/>
    <pageSetUpPr fitToPage="1"/>
  </sheetPr>
  <dimension ref="A1:AS53"/>
  <sheetViews>
    <sheetView workbookViewId="0"/>
  </sheetViews>
  <sheetFormatPr defaultRowHeight="13.5" x14ac:dyDescent="0.15"/>
  <cols>
    <col min="1" max="1" width="9" style="427"/>
    <col min="2" max="3" width="4.625" style="427" customWidth="1"/>
    <col min="4" max="4" width="9.625" style="427" customWidth="1"/>
    <col min="5" max="6" width="4.625" style="427" customWidth="1"/>
    <col min="7" max="7" width="9.625" style="427" customWidth="1"/>
    <col min="8" max="9" width="4.625" style="427" customWidth="1"/>
    <col min="10" max="10" width="9.625" style="427" customWidth="1"/>
    <col min="11" max="12" width="4.625" style="427" customWidth="1"/>
    <col min="13" max="13" width="9.625" style="427" customWidth="1"/>
    <col min="14" max="14" width="4.625" style="427" customWidth="1"/>
    <col min="15" max="15" width="16.625" style="427" customWidth="1"/>
    <col min="16" max="16" width="11.875" style="427" customWidth="1"/>
    <col min="17" max="17" width="9.375" style="427" customWidth="1"/>
    <col min="18" max="18" width="18.125" style="427" customWidth="1"/>
    <col min="19" max="19" width="3.125" style="427" customWidth="1"/>
    <col min="20" max="24" width="4.5" style="427" customWidth="1"/>
    <col min="25" max="25" width="4.875" style="427" customWidth="1"/>
    <col min="26" max="26" width="4.5" style="427" customWidth="1"/>
    <col min="27" max="27" width="5.625" style="427" customWidth="1"/>
    <col min="28" max="28" width="9" style="427" customWidth="1"/>
    <col min="29" max="29" width="11.5" style="427" customWidth="1"/>
    <col min="30" max="30" width="0" style="427" hidden="1" customWidth="1"/>
    <col min="31" max="34" width="9" style="427" hidden="1" customWidth="1"/>
    <col min="35" max="39" width="0" style="427" hidden="1" customWidth="1"/>
    <col min="40" max="16384" width="9" style="427"/>
  </cols>
  <sheetData>
    <row r="1" spans="1:45" ht="18.75" customHeight="1" x14ac:dyDescent="0.15">
      <c r="V1" s="428" t="b">
        <v>0</v>
      </c>
      <c r="W1" s="1394"/>
      <c r="X1" s="1394"/>
      <c r="Y1" s="1393" t="s">
        <v>862</v>
      </c>
      <c r="Z1" s="1392" t="s">
        <v>895</v>
      </c>
      <c r="AA1" s="1392"/>
      <c r="AB1" s="1392"/>
      <c r="AC1" s="1392"/>
      <c r="AD1" s="429"/>
    </row>
    <row r="2" spans="1:45" ht="24" x14ac:dyDescent="0.15">
      <c r="A2" s="461" t="s">
        <v>1017</v>
      </c>
      <c r="Q2" s="428"/>
      <c r="T2" s="428"/>
      <c r="W2" s="1394"/>
      <c r="X2" s="1394"/>
      <c r="Y2" s="1393"/>
      <c r="Z2" s="1392"/>
      <c r="AA2" s="1392"/>
      <c r="AB2" s="1392"/>
      <c r="AC2" s="1392"/>
      <c r="AD2" s="429"/>
    </row>
    <row r="3" spans="1:45" ht="9" customHeight="1" x14ac:dyDescent="0.15"/>
    <row r="4" spans="1:45" ht="36" customHeight="1" x14ac:dyDescent="0.15">
      <c r="A4" s="1395" t="s">
        <v>936</v>
      </c>
      <c r="B4" s="1395"/>
      <c r="C4" s="1395"/>
      <c r="D4" s="1395"/>
      <c r="E4" s="1395"/>
      <c r="F4" s="1395"/>
      <c r="G4" s="1395"/>
      <c r="H4" s="1395"/>
      <c r="I4" s="1395"/>
      <c r="J4" s="1395"/>
      <c r="K4" s="1395"/>
      <c r="L4" s="1395"/>
      <c r="M4" s="1395"/>
      <c r="N4" s="1395"/>
      <c r="O4" s="1395"/>
      <c r="P4" s="1395"/>
      <c r="Q4" s="1395"/>
      <c r="R4" s="1395"/>
      <c r="S4" s="430"/>
      <c r="T4" s="430"/>
      <c r="U4" s="430"/>
      <c r="V4" s="430"/>
      <c r="W4" s="430"/>
      <c r="X4" s="430"/>
      <c r="Y4" s="430"/>
      <c r="Z4" s="430"/>
      <c r="AA4" s="430"/>
      <c r="AB4" s="430"/>
      <c r="AC4" s="430"/>
    </row>
    <row r="5" spans="1:45" ht="13.5" customHeight="1" x14ac:dyDescent="0.15">
      <c r="C5" s="431"/>
      <c r="D5" s="431"/>
      <c r="E5" s="431"/>
    </row>
    <row r="6" spans="1:45" ht="18.75" customHeight="1" x14ac:dyDescent="0.15">
      <c r="A6" s="1314" t="s">
        <v>911</v>
      </c>
      <c r="B6" s="1314"/>
      <c r="C6" s="1314"/>
      <c r="D6" s="1314"/>
      <c r="E6" s="1314"/>
      <c r="F6" s="1314"/>
      <c r="G6" s="432"/>
    </row>
    <row r="7" spans="1:45" ht="9" customHeight="1" x14ac:dyDescent="0.15">
      <c r="C7" s="433"/>
      <c r="D7" s="433"/>
      <c r="E7" s="433"/>
    </row>
    <row r="8" spans="1:45" s="428" customFormat="1" ht="14.25" thickBot="1" x14ac:dyDescent="0.2">
      <c r="A8" s="1396" t="s">
        <v>943</v>
      </c>
      <c r="B8" s="1396"/>
      <c r="C8" s="1396"/>
      <c r="D8" s="1396"/>
      <c r="E8" s="1396"/>
      <c r="F8" s="1396"/>
      <c r="G8" s="1396"/>
      <c r="H8" s="1396"/>
      <c r="I8" s="1396"/>
      <c r="J8" s="1396"/>
      <c r="K8" s="1396"/>
      <c r="L8" s="1396"/>
      <c r="M8" s="1396"/>
      <c r="N8" s="1396"/>
      <c r="O8" s="1396"/>
      <c r="P8" s="1396"/>
      <c r="Q8" s="1396"/>
    </row>
    <row r="9" spans="1:45" ht="27" customHeight="1" x14ac:dyDescent="0.15">
      <c r="A9" s="1406" t="s">
        <v>917</v>
      </c>
      <c r="B9" s="1407"/>
      <c r="C9" s="1412" t="s">
        <v>915</v>
      </c>
      <c r="D9" s="1413"/>
      <c r="E9" s="1414"/>
      <c r="F9" s="1328" t="s">
        <v>986</v>
      </c>
      <c r="G9" s="1329"/>
      <c r="H9" s="1329"/>
      <c r="I9" s="1329"/>
      <c r="J9" s="1329"/>
      <c r="K9" s="1330"/>
      <c r="L9" s="1400" t="s">
        <v>914</v>
      </c>
      <c r="M9" s="1401"/>
      <c r="N9" s="1402"/>
      <c r="O9" s="1328" t="s">
        <v>11</v>
      </c>
      <c r="P9" s="1329"/>
      <c r="Q9" s="1410" t="s">
        <v>864</v>
      </c>
    </row>
    <row r="10" spans="1:45" ht="27" customHeight="1" thickBot="1" x14ac:dyDescent="0.2">
      <c r="A10" s="1408"/>
      <c r="B10" s="1409"/>
      <c r="C10" s="1415"/>
      <c r="D10" s="1416"/>
      <c r="E10" s="1417"/>
      <c r="F10" s="1337" t="s">
        <v>912</v>
      </c>
      <c r="G10" s="1332"/>
      <c r="H10" s="1333"/>
      <c r="I10" s="1331" t="s">
        <v>913</v>
      </c>
      <c r="J10" s="1332"/>
      <c r="K10" s="1333"/>
      <c r="L10" s="1403"/>
      <c r="M10" s="1404"/>
      <c r="N10" s="1405"/>
      <c r="O10" s="1337"/>
      <c r="P10" s="1332"/>
      <c r="Q10" s="1411"/>
      <c r="S10" s="434" t="s">
        <v>265</v>
      </c>
      <c r="AS10" s="435"/>
    </row>
    <row r="11" spans="1:45" ht="27" customHeight="1" x14ac:dyDescent="0.15">
      <c r="A11" s="1399" t="s">
        <v>906</v>
      </c>
      <c r="B11" s="1333"/>
      <c r="C11" s="1418"/>
      <c r="D11" s="1419"/>
      <c r="E11" s="1420"/>
      <c r="F11" s="1334"/>
      <c r="G11" s="1335"/>
      <c r="H11" s="1336"/>
      <c r="I11" s="1334"/>
      <c r="J11" s="1335"/>
      <c r="K11" s="1336"/>
      <c r="L11" s="1334"/>
      <c r="M11" s="1335"/>
      <c r="N11" s="1336"/>
      <c r="O11" s="1319"/>
      <c r="P11" s="1357"/>
      <c r="Q11" s="1361"/>
      <c r="S11" s="1348"/>
      <c r="T11" s="1349"/>
      <c r="U11" s="1349"/>
      <c r="V11" s="1349"/>
      <c r="W11" s="1349"/>
      <c r="X11" s="1349"/>
      <c r="Y11" s="1349"/>
      <c r="Z11" s="1349"/>
      <c r="AA11" s="1349"/>
      <c r="AB11" s="1349"/>
      <c r="AC11" s="1350"/>
    </row>
    <row r="12" spans="1:45" ht="27" customHeight="1" x14ac:dyDescent="0.15">
      <c r="A12" s="1315" t="s">
        <v>918</v>
      </c>
      <c r="B12" s="1316"/>
      <c r="C12" s="1319" t="s">
        <v>244</v>
      </c>
      <c r="D12" s="1397"/>
      <c r="E12" s="1321" t="s">
        <v>916</v>
      </c>
      <c r="F12" s="436" t="s">
        <v>244</v>
      </c>
      <c r="G12" s="437"/>
      <c r="H12" s="438" t="s">
        <v>916</v>
      </c>
      <c r="I12" s="436" t="s">
        <v>244</v>
      </c>
      <c r="J12" s="437"/>
      <c r="K12" s="438" t="s">
        <v>916</v>
      </c>
      <c r="L12" s="1319" t="s">
        <v>244</v>
      </c>
      <c r="M12" s="1397"/>
      <c r="N12" s="1357" t="s">
        <v>916</v>
      </c>
      <c r="O12" s="1358"/>
      <c r="P12" s="1359"/>
      <c r="Q12" s="1362"/>
      <c r="S12" s="1351"/>
      <c r="T12" s="1352"/>
      <c r="U12" s="1352"/>
      <c r="V12" s="1352"/>
      <c r="W12" s="1352"/>
      <c r="X12" s="1352"/>
      <c r="Y12" s="1352"/>
      <c r="Z12" s="1352"/>
      <c r="AA12" s="1352"/>
      <c r="AB12" s="1352"/>
      <c r="AC12" s="1353"/>
    </row>
    <row r="13" spans="1:45" ht="27" customHeight="1" thickBot="1" x14ac:dyDescent="0.2">
      <c r="A13" s="1317"/>
      <c r="B13" s="1318"/>
      <c r="C13" s="1320"/>
      <c r="D13" s="1398"/>
      <c r="E13" s="1322"/>
      <c r="F13" s="439" t="s">
        <v>244</v>
      </c>
      <c r="G13" s="440"/>
      <c r="H13" s="441" t="s">
        <v>925</v>
      </c>
      <c r="I13" s="439" t="s">
        <v>244</v>
      </c>
      <c r="J13" s="440"/>
      <c r="K13" s="442" t="s">
        <v>925</v>
      </c>
      <c r="L13" s="1320"/>
      <c r="M13" s="1398"/>
      <c r="N13" s="1360"/>
      <c r="O13" s="1320"/>
      <c r="P13" s="1360"/>
      <c r="Q13" s="1363"/>
      <c r="S13" s="1354"/>
      <c r="T13" s="1355"/>
      <c r="U13" s="1355"/>
      <c r="V13" s="1355"/>
      <c r="W13" s="1355"/>
      <c r="X13" s="1355"/>
      <c r="Y13" s="1355"/>
      <c r="Z13" s="1355"/>
      <c r="AA13" s="1355"/>
      <c r="AB13" s="1355"/>
      <c r="AC13" s="1356"/>
    </row>
    <row r="14" spans="1:45" ht="18.75" customHeight="1" x14ac:dyDescent="0.15">
      <c r="C14" s="433"/>
      <c r="D14" s="433"/>
      <c r="E14" s="433"/>
    </row>
    <row r="15" spans="1:45" ht="18.75" customHeight="1" x14ac:dyDescent="0.15">
      <c r="C15" s="433"/>
      <c r="D15" s="433"/>
      <c r="E15" s="433"/>
    </row>
    <row r="16" spans="1:45" ht="18.75" customHeight="1" x14ac:dyDescent="0.15">
      <c r="C16" s="433"/>
      <c r="D16" s="433"/>
      <c r="E16" s="433"/>
    </row>
    <row r="17" spans="1:33" ht="18.75" customHeight="1" x14ac:dyDescent="0.15">
      <c r="C17" s="433"/>
      <c r="D17" s="433"/>
      <c r="E17" s="433"/>
    </row>
    <row r="19" spans="1:33" ht="18.75" x14ac:dyDescent="0.15">
      <c r="A19" s="1314" t="s">
        <v>926</v>
      </c>
      <c r="B19" s="1314"/>
      <c r="C19" s="1314"/>
      <c r="D19" s="1314"/>
      <c r="E19" s="1314"/>
      <c r="F19" s="1314"/>
      <c r="G19" s="443"/>
      <c r="H19" s="443"/>
      <c r="I19" s="428"/>
      <c r="J19" s="428"/>
      <c r="K19" s="428"/>
      <c r="L19" s="428"/>
      <c r="M19" s="428"/>
      <c r="N19" s="428"/>
      <c r="O19" s="428"/>
      <c r="P19" s="428"/>
      <c r="Q19" s="428"/>
      <c r="R19" s="428"/>
      <c r="S19" s="428"/>
      <c r="T19" s="428"/>
      <c r="U19" s="428"/>
      <c r="V19" s="428"/>
      <c r="W19" s="428"/>
      <c r="X19" s="428"/>
      <c r="Y19" s="428"/>
      <c r="Z19" s="428"/>
    </row>
    <row r="20" spans="1:33" ht="9" customHeight="1" x14ac:dyDescent="0.15">
      <c r="F20" s="428"/>
      <c r="G20" s="428"/>
      <c r="H20" s="428"/>
      <c r="I20" s="428"/>
      <c r="J20" s="428"/>
      <c r="K20" s="428"/>
      <c r="L20" s="428"/>
      <c r="M20" s="428"/>
      <c r="N20" s="428"/>
      <c r="O20" s="428"/>
      <c r="P20" s="428"/>
      <c r="Q20" s="428"/>
      <c r="R20" s="428"/>
      <c r="S20" s="428"/>
      <c r="T20" s="428"/>
      <c r="U20" s="428"/>
      <c r="V20" s="428"/>
      <c r="W20" s="428"/>
      <c r="X20" s="428"/>
      <c r="Y20" s="428"/>
      <c r="Z20" s="428"/>
    </row>
    <row r="21" spans="1:33" ht="30.75" customHeight="1" thickBot="1" x14ac:dyDescent="0.2">
      <c r="A21" s="1364" t="s">
        <v>1015</v>
      </c>
      <c r="B21" s="1364"/>
      <c r="C21" s="1364"/>
      <c r="D21" s="1364"/>
      <c r="E21" s="1364"/>
      <c r="F21" s="1364"/>
      <c r="G21" s="1364"/>
      <c r="H21" s="1364"/>
      <c r="I21" s="1364"/>
      <c r="J21" s="1364"/>
      <c r="K21" s="428"/>
      <c r="L21" s="428"/>
      <c r="M21" s="428"/>
      <c r="N21" s="444" t="s">
        <v>907</v>
      </c>
      <c r="Q21" s="428"/>
      <c r="R21" s="428"/>
      <c r="S21" s="428"/>
      <c r="V21" s="428"/>
      <c r="W21" s="428"/>
      <c r="X21" s="428"/>
      <c r="Y21" s="428"/>
      <c r="Z21" s="428"/>
      <c r="AE21" s="427" t="s">
        <v>333</v>
      </c>
      <c r="AF21" s="427" t="s">
        <v>333</v>
      </c>
      <c r="AG21" s="427" t="s">
        <v>333</v>
      </c>
    </row>
    <row r="22" spans="1:33" ht="27" customHeight="1" x14ac:dyDescent="0.15">
      <c r="A22" s="1379" t="s">
        <v>906</v>
      </c>
      <c r="B22" s="1380"/>
      <c r="C22" s="1390" t="s">
        <v>938</v>
      </c>
      <c r="D22" s="1390"/>
      <c r="E22" s="1328"/>
      <c r="F22" s="1385"/>
      <c r="G22" s="1386"/>
      <c r="J22" s="1313" t="s">
        <v>980</v>
      </c>
      <c r="K22" s="1313"/>
      <c r="N22" s="1338"/>
      <c r="O22" s="1339"/>
      <c r="P22" s="1339"/>
      <c r="Q22" s="1339"/>
      <c r="R22" s="1339"/>
      <c r="S22" s="1340"/>
      <c r="V22" s="428"/>
      <c r="W22" s="428"/>
      <c r="X22" s="428"/>
      <c r="Y22" s="428"/>
      <c r="Z22" s="428"/>
      <c r="AE22" s="427" t="s">
        <v>324</v>
      </c>
      <c r="AF22" s="427">
        <v>1</v>
      </c>
      <c r="AG22" s="427" t="s">
        <v>919</v>
      </c>
    </row>
    <row r="23" spans="1:33" ht="27" customHeight="1" thickBot="1" x14ac:dyDescent="0.2">
      <c r="A23" s="1381"/>
      <c r="B23" s="1382"/>
      <c r="C23" s="1391" t="s">
        <v>322</v>
      </c>
      <c r="D23" s="1391"/>
      <c r="E23" s="1337"/>
      <c r="F23" s="1334"/>
      <c r="G23" s="1387"/>
      <c r="J23" s="1313" t="s">
        <v>993</v>
      </c>
      <c r="K23" s="1313"/>
      <c r="L23" s="1313"/>
      <c r="N23" s="1341"/>
      <c r="O23" s="1342"/>
      <c r="P23" s="1342"/>
      <c r="Q23" s="1342"/>
      <c r="R23" s="1342"/>
      <c r="S23" s="1343"/>
      <c r="V23" s="428"/>
      <c r="W23" s="428"/>
      <c r="X23" s="428"/>
      <c r="Y23" s="428"/>
      <c r="Z23" s="428"/>
      <c r="AF23" s="427">
        <v>2</v>
      </c>
      <c r="AG23" s="427" t="s">
        <v>920</v>
      </c>
    </row>
    <row r="24" spans="1:33" ht="27" customHeight="1" thickBot="1" x14ac:dyDescent="0.2">
      <c r="A24" s="1381"/>
      <c r="B24" s="1382"/>
      <c r="C24" s="1391" t="s">
        <v>323</v>
      </c>
      <c r="D24" s="1391"/>
      <c r="E24" s="1337"/>
      <c r="F24" s="1334"/>
      <c r="G24" s="1387"/>
      <c r="J24" s="1313" t="s">
        <v>981</v>
      </c>
      <c r="K24" s="1313"/>
      <c r="M24" s="427" t="b">
        <v>0</v>
      </c>
      <c r="N24" s="445"/>
      <c r="O24" s="446"/>
      <c r="R24" s="447"/>
      <c r="S24" s="448"/>
      <c r="T24" s="448"/>
      <c r="U24" s="448"/>
      <c r="V24" s="428"/>
      <c r="W24" s="428"/>
      <c r="X24" s="428"/>
      <c r="Y24" s="428"/>
      <c r="Z24" s="428"/>
      <c r="AF24" s="427">
        <v>3</v>
      </c>
    </row>
    <row r="25" spans="1:33" ht="27" customHeight="1" thickBot="1" x14ac:dyDescent="0.2">
      <c r="A25" s="1383"/>
      <c r="B25" s="1384"/>
      <c r="C25" s="1373" t="s">
        <v>11</v>
      </c>
      <c r="D25" s="1373"/>
      <c r="E25" s="1374"/>
      <c r="F25" s="1388"/>
      <c r="G25" s="1389"/>
      <c r="J25" s="1313"/>
      <c r="K25" s="1313"/>
      <c r="N25" s="449"/>
      <c r="O25" s="450"/>
      <c r="R25" s="448"/>
      <c r="S25" s="448"/>
      <c r="T25" s="448"/>
      <c r="U25" s="448"/>
      <c r="V25" s="428"/>
      <c r="W25" s="428"/>
      <c r="X25" s="428"/>
      <c r="Y25" s="428"/>
      <c r="Z25" s="428"/>
      <c r="AF25" s="427">
        <v>4</v>
      </c>
    </row>
    <row r="26" spans="1:33" ht="27" customHeight="1" x14ac:dyDescent="0.15">
      <c r="F26" s="451"/>
      <c r="G26" s="451"/>
      <c r="H26" s="451"/>
      <c r="I26" s="451"/>
      <c r="J26" s="451"/>
      <c r="K26" s="451"/>
      <c r="L26" s="451"/>
      <c r="M26" s="451"/>
      <c r="N26" s="451"/>
      <c r="P26" s="452"/>
      <c r="Q26" s="428"/>
      <c r="AF26" s="427">
        <v>5</v>
      </c>
    </row>
    <row r="27" spans="1:33" ht="34.5" customHeight="1" thickBot="1" x14ac:dyDescent="0.2">
      <c r="A27" s="1378" t="s">
        <v>1016</v>
      </c>
      <c r="B27" s="1378"/>
      <c r="C27" s="1378"/>
      <c r="D27" s="1378"/>
      <c r="E27" s="1378"/>
      <c r="F27" s="1378"/>
      <c r="G27" s="1378"/>
      <c r="H27" s="1378"/>
      <c r="I27" s="1378"/>
      <c r="J27" s="1378"/>
      <c r="K27" s="428"/>
      <c r="L27" s="428"/>
      <c r="M27" s="428"/>
      <c r="N27" s="453" t="s">
        <v>332</v>
      </c>
      <c r="Q27" s="453"/>
      <c r="R27" s="453"/>
      <c r="X27" s="428"/>
      <c r="Y27" s="428"/>
      <c r="AF27" s="427">
        <v>6</v>
      </c>
    </row>
    <row r="28" spans="1:33" ht="27" customHeight="1" x14ac:dyDescent="0.15">
      <c r="A28" s="1344" t="s">
        <v>325</v>
      </c>
      <c r="B28" s="1330"/>
      <c r="C28" s="1367" t="s">
        <v>333</v>
      </c>
      <c r="D28" s="1368"/>
      <c r="E28" s="1369"/>
      <c r="F28" s="1367" t="s">
        <v>333</v>
      </c>
      <c r="G28" s="1368"/>
      <c r="H28" s="1368"/>
      <c r="I28" s="1369"/>
      <c r="J28" s="454" t="s">
        <v>244</v>
      </c>
      <c r="M28" s="428"/>
      <c r="N28" s="1344" t="s">
        <v>331</v>
      </c>
      <c r="O28" s="1330"/>
      <c r="P28" s="1345"/>
      <c r="Q28" s="1346"/>
      <c r="R28" s="1346"/>
      <c r="S28" s="1346"/>
      <c r="T28" s="1346"/>
      <c r="U28" s="1346"/>
      <c r="V28" s="1346"/>
      <c r="W28" s="1347"/>
      <c r="AF28" s="427">
        <v>7</v>
      </c>
    </row>
    <row r="29" spans="1:33" ht="27" customHeight="1" thickBot="1" x14ac:dyDescent="0.2">
      <c r="A29" s="1365" t="s">
        <v>326</v>
      </c>
      <c r="B29" s="1366"/>
      <c r="C29" s="1370" t="s">
        <v>908</v>
      </c>
      <c r="D29" s="1371"/>
      <c r="E29" s="1372"/>
      <c r="F29" s="1375" t="s">
        <v>333</v>
      </c>
      <c r="G29" s="1376"/>
      <c r="H29" s="1376"/>
      <c r="I29" s="1377"/>
      <c r="J29" s="455" t="s">
        <v>327</v>
      </c>
      <c r="M29" s="456"/>
      <c r="N29" s="1323" t="s">
        <v>329</v>
      </c>
      <c r="O29" s="1324"/>
      <c r="P29" s="1325" t="s">
        <v>333</v>
      </c>
      <c r="Q29" s="1325"/>
      <c r="R29" s="1325"/>
      <c r="S29" s="1325"/>
      <c r="T29" s="1325"/>
      <c r="U29" s="1325"/>
      <c r="V29" s="1326" t="s">
        <v>330</v>
      </c>
      <c r="W29" s="1327"/>
      <c r="AF29" s="427">
        <v>8</v>
      </c>
    </row>
    <row r="30" spans="1:33" ht="15" customHeight="1" x14ac:dyDescent="0.15">
      <c r="M30" s="452"/>
      <c r="X30" s="428"/>
      <c r="Y30" s="428"/>
      <c r="Z30" s="428"/>
      <c r="AF30" s="427">
        <v>9</v>
      </c>
    </row>
    <row r="31" spans="1:33" ht="18.75" customHeight="1" x14ac:dyDescent="0.15">
      <c r="N31" s="428"/>
      <c r="O31" s="428"/>
      <c r="P31" s="428"/>
      <c r="Q31" s="457"/>
      <c r="R31" s="428"/>
      <c r="S31" s="428"/>
      <c r="T31" s="428"/>
      <c r="U31" s="428"/>
      <c r="V31" s="428"/>
      <c r="W31" s="428"/>
      <c r="X31" s="428"/>
      <c r="Y31" s="428"/>
      <c r="AF31" s="427">
        <v>10</v>
      </c>
    </row>
    <row r="32" spans="1:33" ht="18.75" customHeight="1" x14ac:dyDescent="0.15">
      <c r="N32" s="428"/>
      <c r="O32" s="428"/>
      <c r="P32" s="428"/>
      <c r="Q32" s="428"/>
      <c r="R32" s="428"/>
      <c r="S32" s="428"/>
      <c r="T32" s="428"/>
      <c r="U32" s="428"/>
      <c r="V32" s="428"/>
      <c r="W32" s="428"/>
      <c r="X32" s="428"/>
      <c r="Y32" s="428"/>
      <c r="AF32" s="427">
        <v>11</v>
      </c>
    </row>
    <row r="33" spans="3:32" ht="27" customHeight="1" x14ac:dyDescent="0.15">
      <c r="M33" s="456"/>
      <c r="N33" s="428"/>
      <c r="O33" s="428"/>
      <c r="P33" s="428"/>
      <c r="Q33" s="428"/>
      <c r="R33" s="428"/>
      <c r="S33" s="428"/>
      <c r="T33" s="428"/>
      <c r="U33" s="428"/>
      <c r="V33" s="428"/>
      <c r="W33" s="428"/>
      <c r="X33" s="428"/>
      <c r="Y33" s="428"/>
      <c r="Z33" s="428"/>
      <c r="AF33" s="427">
        <v>12</v>
      </c>
    </row>
    <row r="34" spans="3:32" ht="27" customHeight="1" x14ac:dyDescent="0.15">
      <c r="C34" s="452"/>
      <c r="D34" s="452"/>
      <c r="E34" s="452"/>
      <c r="F34" s="452"/>
      <c r="G34" s="452"/>
      <c r="H34" s="452"/>
      <c r="I34" s="452"/>
      <c r="J34" s="452"/>
      <c r="N34" s="428"/>
      <c r="O34" s="428"/>
      <c r="P34" s="428"/>
      <c r="Q34" s="428"/>
      <c r="R34" s="428"/>
      <c r="S34" s="428"/>
      <c r="T34" s="428"/>
      <c r="U34" s="428"/>
      <c r="V34" s="428"/>
      <c r="W34" s="428"/>
      <c r="X34" s="428"/>
      <c r="Y34" s="428"/>
      <c r="Z34" s="428"/>
    </row>
    <row r="35" spans="3:32" ht="15" customHeight="1" x14ac:dyDescent="0.15">
      <c r="C35" s="428"/>
      <c r="D35" s="428"/>
      <c r="E35" s="428"/>
      <c r="F35" s="428"/>
      <c r="G35" s="428"/>
      <c r="H35" s="428"/>
      <c r="I35" s="428"/>
      <c r="J35" s="428"/>
      <c r="M35" s="452"/>
      <c r="N35" s="428"/>
      <c r="O35" s="428"/>
      <c r="P35" s="428"/>
      <c r="Q35" s="428"/>
      <c r="R35" s="428"/>
      <c r="S35" s="428"/>
      <c r="T35" s="428"/>
      <c r="U35" s="428"/>
      <c r="V35" s="428"/>
      <c r="W35" s="428"/>
      <c r="X35" s="428"/>
      <c r="Y35" s="428"/>
      <c r="Z35" s="428"/>
    </row>
    <row r="36" spans="3:32" ht="15" customHeight="1" x14ac:dyDescent="0.15">
      <c r="C36" s="428"/>
      <c r="D36" s="428"/>
      <c r="E36" s="428"/>
      <c r="F36" s="428"/>
      <c r="G36" s="428"/>
      <c r="H36" s="428"/>
      <c r="I36" s="428"/>
      <c r="J36" s="428"/>
      <c r="K36" s="452"/>
      <c r="L36" s="452"/>
      <c r="M36" s="452"/>
      <c r="N36" s="428"/>
      <c r="O36" s="428"/>
      <c r="P36" s="428"/>
      <c r="Q36" s="428"/>
      <c r="R36" s="428"/>
      <c r="S36" s="428"/>
      <c r="T36" s="428"/>
      <c r="U36" s="428"/>
      <c r="V36" s="428"/>
      <c r="W36" s="428"/>
      <c r="X36" s="428"/>
      <c r="Y36" s="428"/>
      <c r="Z36" s="428"/>
      <c r="AE36" s="427" t="e">
        <f>VLOOKUP(AE37,生徒数【非表示にする】!G2:W69,17,FALSE)</f>
        <v>#N/A</v>
      </c>
    </row>
    <row r="37" spans="3:32" ht="15" customHeight="1" x14ac:dyDescent="0.15">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E37" s="427" t="str">
        <f>表紙!G23</f>
        <v/>
      </c>
    </row>
    <row r="38" spans="3:32" ht="18.75" customHeight="1" x14ac:dyDescent="0.15">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row>
    <row r="39" spans="3:32" ht="9" customHeight="1" x14ac:dyDescent="0.15">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row>
    <row r="40" spans="3:32" ht="34.5" customHeight="1" x14ac:dyDescent="0.15">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row>
    <row r="41" spans="3:32" ht="27" customHeight="1" x14ac:dyDescent="0.15">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row>
    <row r="42" spans="3:32" ht="27" customHeight="1" x14ac:dyDescent="0.15">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row>
    <row r="43" spans="3:32" ht="7.5" customHeight="1" x14ac:dyDescent="0.15">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row>
    <row r="44" spans="3:32" ht="7.5" customHeight="1" x14ac:dyDescent="0.15">
      <c r="K44" s="428"/>
      <c r="L44" s="428"/>
      <c r="M44" s="428"/>
      <c r="N44" s="428"/>
      <c r="O44" s="428"/>
      <c r="P44" s="428"/>
      <c r="Q44" s="428"/>
      <c r="R44" s="428"/>
      <c r="S44" s="428"/>
      <c r="T44" s="428"/>
      <c r="U44" s="428"/>
      <c r="V44" s="428"/>
      <c r="W44" s="428"/>
      <c r="X44" s="428"/>
      <c r="Y44" s="428"/>
      <c r="Z44" s="428"/>
    </row>
    <row r="45" spans="3:32" ht="18.75" customHeight="1" x14ac:dyDescent="0.15">
      <c r="K45" s="428"/>
      <c r="L45" s="428"/>
      <c r="M45" s="428"/>
      <c r="N45" s="428"/>
      <c r="O45" s="428"/>
      <c r="P45" s="428"/>
      <c r="Q45" s="428"/>
      <c r="R45" s="428"/>
      <c r="S45" s="428"/>
      <c r="T45" s="428"/>
      <c r="U45" s="428"/>
      <c r="V45" s="428"/>
      <c r="W45" s="428"/>
      <c r="X45" s="428"/>
      <c r="Y45" s="428"/>
      <c r="Z45" s="428"/>
    </row>
    <row r="46" spans="3:32" ht="18.75" customHeight="1" x14ac:dyDescent="0.15">
      <c r="L46" s="428"/>
      <c r="M46" s="428"/>
      <c r="N46" s="428"/>
      <c r="O46" s="428"/>
      <c r="P46" s="428"/>
      <c r="Q46" s="428"/>
      <c r="R46" s="428"/>
      <c r="S46" s="428"/>
      <c r="T46" s="428"/>
      <c r="U46" s="428"/>
      <c r="V46" s="428"/>
      <c r="W46" s="428"/>
      <c r="X46" s="428"/>
      <c r="Y46" s="428"/>
      <c r="Z46" s="428"/>
    </row>
    <row r="47" spans="3:32" ht="9" customHeight="1" x14ac:dyDescent="0.15">
      <c r="L47" s="428"/>
      <c r="M47" s="428"/>
      <c r="N47" s="428"/>
      <c r="O47" s="428"/>
      <c r="P47" s="428"/>
      <c r="Q47" s="428"/>
      <c r="R47" s="428"/>
      <c r="S47" s="428"/>
      <c r="T47" s="428"/>
      <c r="U47" s="428"/>
      <c r="V47" s="428"/>
      <c r="W47" s="428"/>
      <c r="X47" s="428"/>
      <c r="Y47" s="428"/>
      <c r="Z47" s="428"/>
    </row>
    <row r="48" spans="3:32" ht="27" customHeight="1" x14ac:dyDescent="0.15">
      <c r="N48" s="428"/>
      <c r="O48" s="428"/>
      <c r="P48" s="428"/>
      <c r="Q48" s="428"/>
      <c r="R48" s="428"/>
      <c r="S48" s="428"/>
      <c r="T48" s="428"/>
      <c r="U48" s="428"/>
      <c r="V48" s="428"/>
      <c r="W48" s="428"/>
      <c r="X48" s="428"/>
      <c r="Y48" s="428"/>
      <c r="Z48" s="428"/>
    </row>
    <row r="49" spans="14:44" ht="22.5" customHeight="1" x14ac:dyDescent="0.15">
      <c r="N49" s="428"/>
      <c r="O49" s="428"/>
      <c r="P49" s="428"/>
      <c r="Q49" s="428"/>
      <c r="R49" s="428"/>
      <c r="S49" s="428"/>
      <c r="T49" s="428"/>
      <c r="U49" s="428"/>
      <c r="V49" s="428"/>
      <c r="W49" s="428"/>
      <c r="X49" s="428"/>
      <c r="Y49" s="428"/>
      <c r="Z49" s="428"/>
      <c r="AD49" s="458"/>
      <c r="AE49" s="458"/>
      <c r="AF49" s="458"/>
      <c r="AG49" s="458"/>
      <c r="AH49" s="458"/>
      <c r="AI49" s="458"/>
      <c r="AJ49" s="458"/>
      <c r="AK49" s="459"/>
      <c r="AL49" s="459"/>
      <c r="AM49" s="458"/>
      <c r="AN49" s="459"/>
      <c r="AO49" s="459"/>
      <c r="AP49" s="459"/>
      <c r="AQ49" s="459"/>
      <c r="AR49" s="459"/>
    </row>
    <row r="50" spans="14:44" ht="22.5" customHeight="1" x14ac:dyDescent="0.15">
      <c r="N50" s="428"/>
      <c r="O50" s="428"/>
      <c r="P50" s="428"/>
      <c r="Q50" s="428"/>
      <c r="R50" s="428"/>
      <c r="S50" s="428"/>
      <c r="T50" s="428"/>
      <c r="U50" s="428"/>
      <c r="V50" s="428"/>
      <c r="W50" s="428"/>
      <c r="X50" s="428"/>
      <c r="Y50" s="428"/>
      <c r="Z50" s="428"/>
      <c r="AD50" s="458"/>
      <c r="AE50" s="458"/>
      <c r="AF50" s="458"/>
      <c r="AG50" s="458"/>
      <c r="AH50" s="458"/>
      <c r="AI50" s="458"/>
      <c r="AJ50" s="458"/>
      <c r="AK50" s="459"/>
      <c r="AL50" s="459"/>
      <c r="AM50" s="458"/>
      <c r="AN50" s="459"/>
      <c r="AO50" s="459"/>
      <c r="AP50" s="459"/>
      <c r="AQ50" s="459"/>
      <c r="AR50" s="459"/>
    </row>
    <row r="51" spans="14:44" ht="18.75" customHeight="1" x14ac:dyDescent="0.15">
      <c r="N51" s="428"/>
      <c r="O51" s="428"/>
      <c r="P51" s="428"/>
      <c r="Q51" s="428"/>
      <c r="R51" s="428"/>
      <c r="S51" s="428"/>
      <c r="T51" s="428"/>
      <c r="U51" s="428"/>
      <c r="V51" s="428"/>
      <c r="W51" s="428"/>
      <c r="X51" s="428"/>
      <c r="Y51" s="428"/>
      <c r="Z51" s="428"/>
      <c r="AD51" s="460"/>
      <c r="AE51" s="460"/>
      <c r="AF51" s="460"/>
      <c r="AG51" s="460"/>
      <c r="AH51" s="460"/>
      <c r="AI51" s="460"/>
      <c r="AJ51" s="460"/>
      <c r="AK51" s="460"/>
      <c r="AL51" s="460"/>
      <c r="AM51" s="460"/>
      <c r="AN51" s="460"/>
      <c r="AO51" s="460"/>
      <c r="AP51" s="460"/>
      <c r="AQ51" s="460"/>
      <c r="AR51" s="460"/>
    </row>
    <row r="52" spans="14:44" ht="18.75" customHeight="1" x14ac:dyDescent="0.15">
      <c r="N52" s="428"/>
      <c r="O52" s="428"/>
      <c r="T52" s="428"/>
      <c r="U52" s="428"/>
      <c r="V52" s="428"/>
      <c r="W52" s="428"/>
      <c r="X52" s="428"/>
      <c r="Y52" s="428"/>
      <c r="Z52" s="428"/>
      <c r="AD52" s="460"/>
      <c r="AE52" s="460"/>
      <c r="AF52" s="460"/>
      <c r="AG52" s="460"/>
      <c r="AH52" s="460"/>
      <c r="AI52" s="460"/>
      <c r="AJ52" s="460"/>
      <c r="AK52" s="460"/>
      <c r="AL52" s="460"/>
      <c r="AM52" s="460"/>
      <c r="AN52" s="460"/>
      <c r="AO52" s="460"/>
      <c r="AP52" s="460"/>
      <c r="AQ52" s="460"/>
      <c r="AR52" s="460"/>
    </row>
    <row r="53" spans="14:44" x14ac:dyDescent="0.15">
      <c r="T53" s="428"/>
      <c r="U53" s="428"/>
      <c r="V53" s="428"/>
      <c r="W53" s="428"/>
      <c r="X53" s="428"/>
      <c r="Y53" s="428"/>
      <c r="Z53" s="428"/>
    </row>
  </sheetData>
  <mergeCells count="57">
    <mergeCell ref="O9:P10"/>
    <mergeCell ref="L11:N11"/>
    <mergeCell ref="A9:B10"/>
    <mergeCell ref="Q9:Q10"/>
    <mergeCell ref="C9:E10"/>
    <mergeCell ref="C11:E11"/>
    <mergeCell ref="N12:N13"/>
    <mergeCell ref="D12:D13"/>
    <mergeCell ref="M12:M13"/>
    <mergeCell ref="A11:B11"/>
    <mergeCell ref="L9:N10"/>
    <mergeCell ref="Z1:AC2"/>
    <mergeCell ref="Y1:Y2"/>
    <mergeCell ref="W1:X2"/>
    <mergeCell ref="A4:R4"/>
    <mergeCell ref="A8:Q8"/>
    <mergeCell ref="A29:B29"/>
    <mergeCell ref="C28:E28"/>
    <mergeCell ref="C29:E29"/>
    <mergeCell ref="F28:I28"/>
    <mergeCell ref="C25:E25"/>
    <mergeCell ref="F29:I29"/>
    <mergeCell ref="A27:J27"/>
    <mergeCell ref="A22:B25"/>
    <mergeCell ref="F22:G22"/>
    <mergeCell ref="F23:G23"/>
    <mergeCell ref="F24:G24"/>
    <mergeCell ref="F25:G25"/>
    <mergeCell ref="A28:B28"/>
    <mergeCell ref="C22:E22"/>
    <mergeCell ref="C23:E23"/>
    <mergeCell ref="C24:E24"/>
    <mergeCell ref="N29:O29"/>
    <mergeCell ref="P29:R29"/>
    <mergeCell ref="S29:U29"/>
    <mergeCell ref="V29:W29"/>
    <mergeCell ref="F9:K9"/>
    <mergeCell ref="I10:K10"/>
    <mergeCell ref="F11:H11"/>
    <mergeCell ref="I11:K11"/>
    <mergeCell ref="F10:H10"/>
    <mergeCell ref="N22:S23"/>
    <mergeCell ref="N28:O28"/>
    <mergeCell ref="P28:W28"/>
    <mergeCell ref="S11:AC13"/>
    <mergeCell ref="O11:P13"/>
    <mergeCell ref="Q11:Q13"/>
    <mergeCell ref="A21:J21"/>
    <mergeCell ref="J22:K22"/>
    <mergeCell ref="J24:K25"/>
    <mergeCell ref="A19:F19"/>
    <mergeCell ref="A6:F6"/>
    <mergeCell ref="A12:B13"/>
    <mergeCell ref="C12:C13"/>
    <mergeCell ref="E12:E13"/>
    <mergeCell ref="J23:L23"/>
    <mergeCell ref="L12:L13"/>
  </mergeCells>
  <phoneticPr fontId="1"/>
  <conditionalFormatting sqref="A27:L31 N27:W29">
    <cfRule type="expression" dxfId="49" priority="46">
      <formula>$F$25&lt;&gt;""</formula>
    </cfRule>
  </conditionalFormatting>
  <conditionalFormatting sqref="C11">
    <cfRule type="expression" dxfId="48" priority="74">
      <formula>$C$11&lt;&gt;""</formula>
    </cfRule>
  </conditionalFormatting>
  <conditionalFormatting sqref="C28:E28 P28 F28:I29 P29:U29">
    <cfRule type="expression" dxfId="46" priority="802">
      <formula>#REF!="〇"</formula>
    </cfRule>
  </conditionalFormatting>
  <conditionalFormatting sqref="D12:D13">
    <cfRule type="expression" dxfId="45" priority="6">
      <formula>$D$12&lt;&gt;""</formula>
    </cfRule>
  </conditionalFormatting>
  <conditionalFormatting sqref="F28">
    <cfRule type="cellIs" dxfId="44" priority="30" operator="between">
      <formula>$AF$22</formula>
      <formula>$AF$26</formula>
    </cfRule>
  </conditionalFormatting>
  <conditionalFormatting sqref="F29">
    <cfRule type="cellIs" dxfId="43" priority="31" operator="between">
      <formula>$AF$22</formula>
      <formula>$AF$33</formula>
    </cfRule>
  </conditionalFormatting>
  <conditionalFormatting sqref="F22:G25">
    <cfRule type="expression" dxfId="42" priority="36">
      <formula>$F$23&lt;&gt;""</formula>
    </cfRule>
    <cfRule type="expression" dxfId="41" priority="28">
      <formula>$V$1=TRUE</formula>
    </cfRule>
    <cfRule type="expression" dxfId="40" priority="37">
      <formula>$F$22&lt;&gt;""</formula>
    </cfRule>
    <cfRule type="expression" dxfId="39" priority="35">
      <formula>$F$24&lt;&gt;""</formula>
    </cfRule>
    <cfRule type="expression" dxfId="38" priority="34">
      <formula>$F$25&lt;&gt;""</formula>
    </cfRule>
  </conditionalFormatting>
  <conditionalFormatting sqref="F11:H11">
    <cfRule type="expression" dxfId="37" priority="9">
      <formula>$F$11&lt;&gt;""</formula>
    </cfRule>
  </conditionalFormatting>
  <conditionalFormatting sqref="F28:I29 C28:E28">
    <cfRule type="expression" dxfId="36" priority="32">
      <formula>$F$22&lt;&gt;""</formula>
    </cfRule>
  </conditionalFormatting>
  <conditionalFormatting sqref="G6">
    <cfRule type="expression" dxfId="35" priority="594">
      <formula>$AE$36="☆"</formula>
    </cfRule>
  </conditionalFormatting>
  <conditionalFormatting sqref="G12">
    <cfRule type="expression" dxfId="34" priority="5">
      <formula>$G$12&lt;&gt;""</formula>
    </cfRule>
  </conditionalFormatting>
  <conditionalFormatting sqref="G13">
    <cfRule type="expression" dxfId="33" priority="3">
      <formula>$G$13&lt;&gt;""</formula>
    </cfRule>
  </conditionalFormatting>
  <conditionalFormatting sqref="I11:K11">
    <cfRule type="expression" dxfId="32" priority="8">
      <formula>$I$11&lt;&gt;""</formula>
    </cfRule>
  </conditionalFormatting>
  <conditionalFormatting sqref="J12">
    <cfRule type="expression" dxfId="31" priority="4">
      <formula>$J$12&lt;&gt;""</formula>
    </cfRule>
  </conditionalFormatting>
  <conditionalFormatting sqref="J13">
    <cfRule type="expression" dxfId="30" priority="2">
      <formula>$J$13&lt;&gt;""</formula>
    </cfRule>
  </conditionalFormatting>
  <conditionalFormatting sqref="J23 J24:K25">
    <cfRule type="expression" dxfId="29" priority="14">
      <formula>$F$22&lt;&gt;""</formula>
    </cfRule>
  </conditionalFormatting>
  <conditionalFormatting sqref="J22:K22 J23">
    <cfRule type="expression" dxfId="28" priority="10">
      <formula>$F$25&lt;&gt;""</formula>
    </cfRule>
    <cfRule type="expression" dxfId="27" priority="11">
      <formula>$F$24&lt;&gt;""</formula>
    </cfRule>
  </conditionalFormatting>
  <conditionalFormatting sqref="J22:K22 J24:K25">
    <cfRule type="expression" dxfId="26" priority="13">
      <formula>$F$23&lt;&gt;""</formula>
    </cfRule>
  </conditionalFormatting>
  <conditionalFormatting sqref="L11:N11">
    <cfRule type="expression" dxfId="25" priority="7">
      <formula>$L$11&lt;&gt;""</formula>
    </cfRule>
  </conditionalFormatting>
  <conditionalFormatting sqref="M12:M13">
    <cfRule type="expression" dxfId="24" priority="1">
      <formula>$M$12&lt;&gt;""</formula>
    </cfRule>
  </conditionalFormatting>
  <conditionalFormatting sqref="M33">
    <cfRule type="expression" dxfId="23" priority="819">
      <formula>$Q$28&lt;&gt;""</formula>
    </cfRule>
  </conditionalFormatting>
  <conditionalFormatting sqref="N22 C28 P28 F28:I29 P29:U29 Q11 C11:P13">
    <cfRule type="expression" dxfId="22" priority="585">
      <formula>$V$1=TRUE</formula>
    </cfRule>
  </conditionalFormatting>
  <conditionalFormatting sqref="N22">
    <cfRule type="expression" dxfId="21" priority="814">
      <formula>#REF!="〇"</formula>
    </cfRule>
    <cfRule type="expression" dxfId="20" priority="817">
      <formula>#REF!=TRUE</formula>
    </cfRule>
  </conditionalFormatting>
  <conditionalFormatting sqref="N22:S23">
    <cfRule type="expression" dxfId="19" priority="27">
      <formula>$F$22&lt;&gt;""</formula>
    </cfRule>
    <cfRule type="expression" dxfId="18" priority="26">
      <formula>$F$23&lt;&gt;""</formula>
    </cfRule>
    <cfRule type="expression" dxfId="17" priority="19">
      <formula>$F$24&lt;&gt;""</formula>
    </cfRule>
    <cfRule type="expression" dxfId="16" priority="18">
      <formula>$F$25&lt;&gt;""</formula>
    </cfRule>
    <cfRule type="expression" dxfId="15" priority="17">
      <formula>$N$22&lt;&gt;""</formula>
    </cfRule>
    <cfRule type="expression" dxfId="14" priority="16">
      <formula>$M$24=TRUE</formula>
    </cfRule>
  </conditionalFormatting>
  <conditionalFormatting sqref="N21:W24">
    <cfRule type="expression" dxfId="13" priority="584">
      <formula>$F$23&lt;&gt;""</formula>
    </cfRule>
  </conditionalFormatting>
  <conditionalFormatting sqref="N27:W29 A27:L31">
    <cfRule type="expression" dxfId="12" priority="99">
      <formula>$F$24&lt;&gt;""</formula>
    </cfRule>
  </conditionalFormatting>
  <conditionalFormatting sqref="N27:X29 N21:X24">
    <cfRule type="expression" dxfId="11" priority="33">
      <formula>$F$22&lt;&gt;""</formula>
    </cfRule>
  </conditionalFormatting>
  <conditionalFormatting sqref="P29:R29">
    <cfRule type="cellIs" dxfId="10" priority="21" operator="between">
      <formula>$AG$22</formula>
      <formula>$AG$23</formula>
    </cfRule>
    <cfRule type="cellIs" dxfId="9" priority="62" operator="between">
      <formula>$AG$22</formula>
      <formula>$AG$23</formula>
    </cfRule>
  </conditionalFormatting>
  <conditionalFormatting sqref="P28:W28 P29:U29">
    <cfRule type="expression" dxfId="8" priority="24">
      <formula>$F$23&lt;&gt;""</formula>
    </cfRule>
  </conditionalFormatting>
  <conditionalFormatting sqref="P28:W28">
    <cfRule type="expression" dxfId="7" priority="23">
      <formula>$P$28&lt;&gt;""</formula>
    </cfRule>
  </conditionalFormatting>
  <conditionalFormatting sqref="R24">
    <cfRule type="expression" dxfId="6" priority="251">
      <formula>R24&lt;&gt;""</formula>
    </cfRule>
  </conditionalFormatting>
  <conditionalFormatting sqref="S29">
    <cfRule type="expression" dxfId="5" priority="93">
      <formula>$Q$29&lt;&gt;""</formula>
    </cfRule>
  </conditionalFormatting>
  <conditionalFormatting sqref="S29:U29">
    <cfRule type="expression" dxfId="4" priority="20">
      <formula>$S$29&lt;&gt;""</formula>
    </cfRule>
    <cfRule type="expression" dxfId="3" priority="61">
      <formula>$S$29&lt;&gt;""</formula>
    </cfRule>
  </conditionalFormatting>
  <conditionalFormatting sqref="W1 Y1:Z1 AD1:AD2">
    <cfRule type="expression" dxfId="2" priority="559">
      <formula>#REF!=TRUE</formula>
    </cfRule>
  </conditionalFormatting>
  <conditionalFormatting sqref="W1:AC2">
    <cfRule type="expression" dxfId="0" priority="45">
      <formula>$V$1=TRUE</formula>
    </cfRule>
  </conditionalFormatting>
  <dataValidations count="4">
    <dataValidation type="list" allowBlank="1" showInputMessage="1" showErrorMessage="1" sqref="C11:N11 Q11 F22:G25" xr:uid="{D7AD7C73-FB06-4AF4-ADF0-0E7FFD8E25F7}">
      <formula1>$AE$22</formula1>
    </dataValidation>
    <dataValidation type="list" allowBlank="1" showInputMessage="1" showErrorMessage="1" sqref="F28" xr:uid="{C8108196-7F9D-4C85-99C7-FA6BA438775E}">
      <formula1>$AF$21:$AF$24</formula1>
    </dataValidation>
    <dataValidation type="list" allowBlank="1" showInputMessage="1" showErrorMessage="1" sqref="P29:R29" xr:uid="{13BAD49A-DE4C-41EA-BEEC-413E8FD84112}">
      <formula1>$AG$21:$AG$23</formula1>
    </dataValidation>
    <dataValidation type="list" allowBlank="1" showInputMessage="1" sqref="F29:I29" xr:uid="{5413F940-6F32-450F-9855-051B2E1DED97}">
      <formula1>$AF$21:$AF$33</formula1>
    </dataValidation>
  </dataValidations>
  <pageMargins left="0.70866141732283472" right="0.59055118110236227" top="0.6692913385826772" bottom="0.55118110236220474" header="0.31496062992125984" footer="0.31496062992125984"/>
  <pageSetup paperSize="8"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22</xdr:col>
                    <xdr:colOff>28575</xdr:colOff>
                    <xdr:row>0</xdr:row>
                    <xdr:rowOff>123825</xdr:rowOff>
                  </from>
                  <to>
                    <xdr:col>24</xdr:col>
                    <xdr:colOff>28575</xdr:colOff>
                    <xdr:row>1</xdr:row>
                    <xdr:rowOff>123825</xdr:rowOff>
                  </to>
                </anchor>
              </controlPr>
            </control>
          </mc:Choice>
        </mc:AlternateContent>
        <mc:AlternateContent xmlns:mc="http://schemas.openxmlformats.org/markup-compatibility/2006">
          <mc:Choice Requires="x14">
            <control shapeId="26648" r:id="rId5" name="Check Box 24">
              <controlPr defaultSize="0" autoFill="0" autoLine="0" autoPict="0">
                <anchor moveWithCells="1">
                  <from>
                    <xdr:col>13</xdr:col>
                    <xdr:colOff>114300</xdr:colOff>
                    <xdr:row>22</xdr:row>
                    <xdr:rowOff>247650</xdr:rowOff>
                  </from>
                  <to>
                    <xdr:col>15</xdr:col>
                    <xdr:colOff>57150</xdr:colOff>
                    <xdr:row>24</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25" operator="between" id="{76FB216A-C23D-4BDB-9066-929BF9DBC3E0}">
            <xm:f>生徒数【非表示にする】!$D$2</xm:f>
            <xm:f>生徒数【非表示にする】!$D$3</xm:f>
            <x14:dxf>
              <fill>
                <patternFill>
                  <bgColor theme="0"/>
                </patternFill>
              </fill>
            </x14:dxf>
          </x14:cfRule>
          <xm:sqref>C28</xm:sqref>
        </x14:conditionalFormatting>
        <x14:conditionalFormatting xmlns:xm="http://schemas.microsoft.com/office/excel/2006/main">
          <x14:cfRule type="expression" priority="139" id="{FE87640C-D10A-4203-A7B9-45EB42F3759A}">
            <xm:f>Ⅳ.講師の人件費!$AE$8=TRUE</xm:f>
            <x14:dxf>
              <fill>
                <patternFill>
                  <bgColor theme="0"/>
                </patternFill>
              </fill>
            </x14:dxf>
          </x14:cfRule>
          <xm:sqref>W1 Y1:Z1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43BE23F-AF06-4F85-9644-A4159AA70FCD}">
          <x14:formula1>
            <xm:f>生徒数【非表示にする】!$D$1:$D$3</xm:f>
          </x14:formula1>
          <xm:sqref>C28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1" tint="0.14999847407452621"/>
  </sheetPr>
  <dimension ref="A1:DH28"/>
  <sheetViews>
    <sheetView workbookViewId="0"/>
  </sheetViews>
  <sheetFormatPr defaultColWidth="7.5" defaultRowHeight="13.5" x14ac:dyDescent="0.15"/>
  <cols>
    <col min="1" max="1" width="35.625" style="1" customWidth="1"/>
    <col min="2" max="3" width="8.375" style="1" bestFit="1" customWidth="1"/>
    <col min="4" max="18" width="3.375" style="1" bestFit="1" customWidth="1"/>
    <col min="19" max="20" width="8.125" style="1" bestFit="1" customWidth="1"/>
    <col min="21" max="35" width="3.375" style="1" bestFit="1" customWidth="1"/>
    <col min="36" max="38" width="4.625" style="1" customWidth="1"/>
    <col min="39" max="39" width="8.25" style="1" bestFit="1" customWidth="1"/>
    <col min="40" max="51" width="3.375" style="1" bestFit="1" customWidth="1"/>
    <col min="52" max="52" width="7.125" style="1" bestFit="1" customWidth="1"/>
    <col min="53" max="53" width="8.375" style="1" bestFit="1" customWidth="1"/>
    <col min="54" max="54" width="8.125" style="1" bestFit="1" customWidth="1"/>
    <col min="55" max="55" width="3.375" style="1" bestFit="1" customWidth="1"/>
    <col min="56" max="56" width="6.375" style="1" bestFit="1" customWidth="1"/>
    <col min="57" max="57" width="3.375" style="1" bestFit="1" customWidth="1"/>
    <col min="58" max="58" width="7.125" style="1" bestFit="1" customWidth="1"/>
    <col min="59" max="59" width="3.375" style="1" bestFit="1" customWidth="1"/>
    <col min="60" max="60" width="7.125" style="1" bestFit="1" customWidth="1"/>
    <col min="61" max="61" width="3.375" style="1" bestFit="1" customWidth="1"/>
    <col min="62" max="62" width="7.125" style="1" bestFit="1" customWidth="1"/>
    <col min="63" max="63" width="3.375" style="1" bestFit="1" customWidth="1"/>
    <col min="64" max="64" width="7.125" style="1" bestFit="1" customWidth="1"/>
    <col min="65" max="65" width="3.375" style="1" bestFit="1" customWidth="1"/>
    <col min="66" max="66" width="7.625" style="1" customWidth="1"/>
    <col min="67" max="67" width="3.5" style="1" bestFit="1" customWidth="1"/>
    <col min="68" max="68" width="3.375" style="1" bestFit="1" customWidth="1"/>
    <col min="69" max="70" width="3.5" style="1" bestFit="1" customWidth="1"/>
    <col min="71" max="71" width="3.375" style="1" bestFit="1" customWidth="1"/>
    <col min="72" max="72" width="3.5" style="1" bestFit="1" customWidth="1"/>
    <col min="73" max="73" width="3.375" style="1" bestFit="1" customWidth="1"/>
    <col min="74" max="74" width="7.125" style="1" bestFit="1" customWidth="1"/>
    <col min="75" max="75" width="3.375" style="1" bestFit="1" customWidth="1"/>
    <col min="76" max="76" width="7.125" style="1" bestFit="1" customWidth="1"/>
    <col min="77" max="77" width="3.375" style="1" bestFit="1" customWidth="1"/>
    <col min="78" max="78" width="7.125" style="1" bestFit="1" customWidth="1"/>
    <col min="79" max="79" width="3.375" style="1" bestFit="1" customWidth="1"/>
    <col min="80" max="80" width="7.125" style="1" bestFit="1" customWidth="1"/>
    <col min="81" max="81" width="3.375" style="1" bestFit="1" customWidth="1"/>
    <col min="82" max="82" width="7.125" style="1" bestFit="1" customWidth="1"/>
    <col min="83" max="83" width="3.375" style="1" bestFit="1" customWidth="1"/>
    <col min="84" max="85" width="7.125" style="1" bestFit="1" customWidth="1"/>
    <col min="86" max="86" width="7.125" style="1" customWidth="1"/>
    <col min="87" max="87" width="3.375" style="1" bestFit="1" customWidth="1"/>
    <col min="88" max="88" width="6.375" style="1" bestFit="1" customWidth="1"/>
    <col min="89" max="89" width="3.375" style="1" bestFit="1" customWidth="1"/>
    <col min="90" max="90" width="7.125" style="1" bestFit="1" customWidth="1"/>
    <col min="91" max="91" width="3.375" style="1" bestFit="1" customWidth="1"/>
    <col min="92" max="92" width="7.125" style="1" bestFit="1" customWidth="1"/>
    <col min="93" max="93" width="3.375" style="1" bestFit="1" customWidth="1"/>
    <col min="94" max="94" width="7.125" style="1" bestFit="1" customWidth="1"/>
    <col min="95" max="95" width="3.375" style="1" bestFit="1" customWidth="1"/>
    <col min="96" max="96" width="7.125" style="1" bestFit="1" customWidth="1"/>
    <col min="97" max="97" width="3.375" style="1" bestFit="1" customWidth="1"/>
    <col min="98" max="99" width="7.125" style="1" bestFit="1" customWidth="1"/>
    <col min="100" max="100" width="7.125" style="1" customWidth="1"/>
    <col min="101" max="106" width="3.375" style="1" bestFit="1" customWidth="1"/>
    <col min="107" max="107" width="5.25" style="1" bestFit="1" customWidth="1"/>
    <col min="108" max="108" width="7.125" style="1" bestFit="1" customWidth="1"/>
    <col min="109" max="111" width="5.625" style="1" customWidth="1"/>
    <col min="112" max="16384" width="7.5" style="1"/>
  </cols>
  <sheetData>
    <row r="1" spans="1:112" s="7" customFormat="1" ht="21" x14ac:dyDescent="0.15">
      <c r="A1" s="134" t="s">
        <v>181</v>
      </c>
    </row>
    <row r="2" spans="1:112" s="7" customFormat="1" ht="30" customHeight="1" thickBot="1" x14ac:dyDescent="0.2">
      <c r="A2" s="1423" t="s">
        <v>173</v>
      </c>
      <c r="B2" s="1423"/>
      <c r="C2" s="1423"/>
      <c r="D2" s="1421" t="s">
        <v>169</v>
      </c>
      <c r="E2" s="1421"/>
      <c r="F2" s="1421"/>
      <c r="G2" s="1421"/>
      <c r="H2" s="1421"/>
      <c r="I2" s="1421"/>
      <c r="J2" s="1421"/>
      <c r="K2" s="1421"/>
      <c r="L2" s="1421"/>
      <c r="M2" s="1421"/>
      <c r="N2" s="1421"/>
      <c r="O2" s="1421"/>
      <c r="P2" s="1421"/>
      <c r="Q2" s="1421"/>
      <c r="R2" s="1421"/>
      <c r="S2" s="1421"/>
      <c r="T2" s="1421"/>
      <c r="U2" s="1421" t="s">
        <v>170</v>
      </c>
      <c r="V2" s="1421"/>
      <c r="W2" s="1421"/>
      <c r="X2" s="1421"/>
      <c r="Y2" s="1421"/>
      <c r="Z2" s="1421"/>
      <c r="AA2" s="1421"/>
      <c r="AB2" s="1421"/>
      <c r="AC2" s="1421"/>
      <c r="AD2" s="1421"/>
      <c r="AE2" s="1421"/>
      <c r="AF2" s="1421"/>
      <c r="AG2" s="1421"/>
      <c r="AH2" s="1421"/>
      <c r="AI2" s="1421"/>
      <c r="AJ2" s="1421"/>
      <c r="AK2" s="1421"/>
      <c r="AL2" s="1421"/>
      <c r="AM2" s="1421"/>
      <c r="AN2" s="1422" t="s">
        <v>171</v>
      </c>
      <c r="AO2" s="1422"/>
      <c r="AP2" s="1422"/>
      <c r="AQ2" s="1422"/>
      <c r="AR2" s="1422"/>
      <c r="AS2" s="1422"/>
      <c r="AT2" s="1422"/>
      <c r="AU2" s="1422"/>
      <c r="AV2" s="1422"/>
      <c r="AW2" s="1422"/>
      <c r="AX2" s="1422"/>
      <c r="AY2" s="1422"/>
      <c r="AZ2" s="1422"/>
      <c r="BA2" s="1422"/>
      <c r="BB2" s="1422"/>
      <c r="BC2" s="1421" t="s">
        <v>172</v>
      </c>
      <c r="BD2" s="1421"/>
      <c r="BE2" s="1421"/>
      <c r="BF2" s="1421"/>
      <c r="BG2" s="1421"/>
      <c r="BH2" s="1421"/>
      <c r="BI2" s="1421"/>
      <c r="BJ2" s="1421"/>
      <c r="BK2" s="1421"/>
      <c r="BL2" s="1421"/>
      <c r="BM2" s="1421"/>
      <c r="BN2" s="1421"/>
      <c r="BO2" s="1421"/>
      <c r="BP2" s="1421"/>
      <c r="BQ2" s="1421"/>
      <c r="BR2" s="1421"/>
      <c r="BS2" s="1421"/>
      <c r="BT2" s="1421"/>
      <c r="BU2" s="1421"/>
      <c r="BV2" s="1421"/>
      <c r="BW2" s="1421"/>
      <c r="BX2" s="1421"/>
      <c r="BY2" s="1421"/>
      <c r="BZ2" s="1421"/>
      <c r="CA2" s="1421"/>
      <c r="CB2" s="1421"/>
      <c r="CC2" s="1421"/>
      <c r="CD2" s="1421"/>
      <c r="CE2" s="1421"/>
      <c r="CF2" s="1421"/>
      <c r="CG2" s="1421"/>
      <c r="CH2" s="1421"/>
      <c r="CI2" s="1421"/>
      <c r="CJ2" s="1421"/>
      <c r="CK2" s="1421"/>
      <c r="CL2" s="1421"/>
      <c r="CM2" s="1421"/>
      <c r="CN2" s="1421"/>
      <c r="CO2" s="1421"/>
      <c r="CP2" s="1421"/>
      <c r="CQ2" s="1421"/>
      <c r="CR2" s="1421"/>
      <c r="CS2" s="1421"/>
      <c r="CT2" s="1421"/>
      <c r="CU2" s="1421"/>
      <c r="CV2" s="1421"/>
      <c r="CW2" s="1421"/>
      <c r="CX2" s="1421"/>
      <c r="CY2" s="1421"/>
      <c r="CZ2" s="1421"/>
      <c r="DA2" s="1421"/>
      <c r="DB2" s="1421"/>
      <c r="DC2" s="1421"/>
      <c r="DD2" s="1421"/>
      <c r="DE2" s="1421"/>
      <c r="DF2" s="1421"/>
      <c r="DG2" s="1421"/>
      <c r="DH2" s="9"/>
    </row>
    <row r="3" spans="1:112" s="7" customFormat="1" ht="20.100000000000001" customHeight="1" x14ac:dyDescent="0.15">
      <c r="A3" s="1475" t="s">
        <v>106</v>
      </c>
      <c r="B3" s="1483" t="s">
        <v>114</v>
      </c>
      <c r="C3" s="1486" t="s">
        <v>138</v>
      </c>
      <c r="D3" s="1489" t="s">
        <v>109</v>
      </c>
      <c r="E3" s="1473"/>
      <c r="F3" s="1474"/>
      <c r="G3" s="1472" t="s">
        <v>110</v>
      </c>
      <c r="H3" s="1473"/>
      <c r="I3" s="1474"/>
      <c r="J3" s="1472" t="s">
        <v>107</v>
      </c>
      <c r="K3" s="1473"/>
      <c r="L3" s="1474"/>
      <c r="M3" s="1472" t="s">
        <v>108</v>
      </c>
      <c r="N3" s="1473"/>
      <c r="O3" s="1474"/>
      <c r="P3" s="1472" t="s">
        <v>111</v>
      </c>
      <c r="Q3" s="1473"/>
      <c r="R3" s="1474"/>
      <c r="S3" s="1480" t="s">
        <v>112</v>
      </c>
      <c r="T3" s="1479" t="s">
        <v>113</v>
      </c>
      <c r="U3" s="1496" t="s">
        <v>115</v>
      </c>
      <c r="V3" s="1497"/>
      <c r="W3" s="1497"/>
      <c r="X3" s="1497"/>
      <c r="Y3" s="1497"/>
      <c r="Z3" s="1497"/>
      <c r="AA3" s="1497"/>
      <c r="AB3" s="1497"/>
      <c r="AC3" s="1497"/>
      <c r="AD3" s="1497"/>
      <c r="AE3" s="1497"/>
      <c r="AF3" s="1497"/>
      <c r="AG3" s="1497"/>
      <c r="AH3" s="1497"/>
      <c r="AI3" s="1497"/>
      <c r="AJ3" s="1497"/>
      <c r="AK3" s="1497"/>
      <c r="AL3" s="1497"/>
      <c r="AM3" s="1498"/>
      <c r="AN3" s="1490" t="s">
        <v>126</v>
      </c>
      <c r="AO3" s="1491"/>
      <c r="AP3" s="1491"/>
      <c r="AQ3" s="1491"/>
      <c r="AR3" s="1491"/>
      <c r="AS3" s="1491"/>
      <c r="AT3" s="1491"/>
      <c r="AU3" s="1491"/>
      <c r="AV3" s="1491"/>
      <c r="AW3" s="1491"/>
      <c r="AX3" s="1491"/>
      <c r="AY3" s="1491"/>
      <c r="AZ3" s="1491"/>
      <c r="BA3" s="1491"/>
      <c r="BB3" s="1492"/>
      <c r="BC3" s="1426" t="s">
        <v>128</v>
      </c>
      <c r="BD3" s="1426"/>
      <c r="BE3" s="1426"/>
      <c r="BF3" s="1426"/>
      <c r="BG3" s="1426"/>
      <c r="BH3" s="1426"/>
      <c r="BI3" s="1426"/>
      <c r="BJ3" s="1426"/>
      <c r="BK3" s="1426"/>
      <c r="BL3" s="1426"/>
      <c r="BM3" s="1426"/>
      <c r="BN3" s="1426"/>
      <c r="BO3" s="1426"/>
      <c r="BP3" s="1426"/>
      <c r="BQ3" s="1426"/>
      <c r="BR3" s="1426"/>
      <c r="BS3" s="1426"/>
      <c r="BT3" s="1426"/>
      <c r="BU3" s="1426"/>
      <c r="BV3" s="1426"/>
      <c r="BW3" s="1426"/>
      <c r="BX3" s="1426"/>
      <c r="BY3" s="1426"/>
      <c r="BZ3" s="1426"/>
      <c r="CA3" s="1426"/>
      <c r="CB3" s="1426"/>
      <c r="CC3" s="1426"/>
      <c r="CD3" s="1426"/>
      <c r="CE3" s="1426"/>
      <c r="CF3" s="1426"/>
      <c r="CG3" s="1426"/>
      <c r="CH3" s="1426"/>
      <c r="CI3" s="1458" t="s">
        <v>201</v>
      </c>
      <c r="CJ3" s="1426"/>
      <c r="CK3" s="1426"/>
      <c r="CL3" s="1426"/>
      <c r="CM3" s="1426"/>
      <c r="CN3" s="1426"/>
      <c r="CO3" s="1426"/>
      <c r="CP3" s="1426"/>
      <c r="CQ3" s="1426"/>
      <c r="CR3" s="1426"/>
      <c r="CS3" s="1426"/>
      <c r="CT3" s="1426"/>
      <c r="CU3" s="1426"/>
      <c r="CV3" s="1459"/>
      <c r="CW3" s="1452" t="s">
        <v>134</v>
      </c>
      <c r="CX3" s="1452"/>
      <c r="CY3" s="1452"/>
      <c r="CZ3" s="1454" t="s">
        <v>129</v>
      </c>
      <c r="DA3" s="1452"/>
      <c r="DB3" s="1455"/>
      <c r="DC3" s="1449" t="s">
        <v>135</v>
      </c>
      <c r="DD3" s="1450"/>
      <c r="DE3" s="1440" t="s">
        <v>137</v>
      </c>
      <c r="DF3" s="1441"/>
      <c r="DG3" s="1442"/>
    </row>
    <row r="4" spans="1:112" s="7" customFormat="1" ht="13.5" customHeight="1" x14ac:dyDescent="0.15">
      <c r="A4" s="1476"/>
      <c r="B4" s="1484"/>
      <c r="C4" s="1487"/>
      <c r="D4" s="1436"/>
      <c r="E4" s="1431"/>
      <c r="F4" s="1432"/>
      <c r="G4" s="1434"/>
      <c r="H4" s="1431"/>
      <c r="I4" s="1432"/>
      <c r="J4" s="1434"/>
      <c r="K4" s="1431"/>
      <c r="L4" s="1432"/>
      <c r="M4" s="1434"/>
      <c r="N4" s="1431"/>
      <c r="O4" s="1432"/>
      <c r="P4" s="1434"/>
      <c r="Q4" s="1431"/>
      <c r="R4" s="1432"/>
      <c r="S4" s="1481"/>
      <c r="T4" s="1462"/>
      <c r="U4" s="1495" t="s">
        <v>116</v>
      </c>
      <c r="V4" s="1468"/>
      <c r="W4" s="1468"/>
      <c r="X4" s="1468" t="s">
        <v>117</v>
      </c>
      <c r="Y4" s="1468"/>
      <c r="Z4" s="1468"/>
      <c r="AA4" s="1468" t="s">
        <v>118</v>
      </c>
      <c r="AB4" s="1468"/>
      <c r="AC4" s="1468"/>
      <c r="AD4" s="1468" t="s">
        <v>124</v>
      </c>
      <c r="AE4" s="1468"/>
      <c r="AF4" s="1468"/>
      <c r="AG4" s="1468" t="s">
        <v>119</v>
      </c>
      <c r="AH4" s="1468"/>
      <c r="AI4" s="1468"/>
      <c r="AJ4" s="1470" t="s">
        <v>123</v>
      </c>
      <c r="AK4" s="1470"/>
      <c r="AL4" s="1470"/>
      <c r="AM4" s="1499" t="s">
        <v>125</v>
      </c>
      <c r="AN4" s="1435" t="s">
        <v>127</v>
      </c>
      <c r="AO4" s="1429"/>
      <c r="AP4" s="1430"/>
      <c r="AQ4" s="1493" t="s">
        <v>192</v>
      </c>
      <c r="AR4" s="1494"/>
      <c r="AS4" s="1494"/>
      <c r="AT4" s="1494"/>
      <c r="AU4" s="1494"/>
      <c r="AV4" s="1495"/>
      <c r="AW4" s="1433" t="s">
        <v>129</v>
      </c>
      <c r="AX4" s="1429"/>
      <c r="AY4" s="1430"/>
      <c r="AZ4" s="1466" t="s">
        <v>165</v>
      </c>
      <c r="BA4" s="1464" t="s">
        <v>266</v>
      </c>
      <c r="BB4" s="1462" t="s">
        <v>166</v>
      </c>
      <c r="BC4" s="1429" t="s">
        <v>130</v>
      </c>
      <c r="BD4" s="1429"/>
      <c r="BE4" s="1429"/>
      <c r="BF4" s="1429"/>
      <c r="BG4" s="1429"/>
      <c r="BH4" s="1430"/>
      <c r="BI4" s="1433" t="s">
        <v>20</v>
      </c>
      <c r="BJ4" s="1429"/>
      <c r="BK4" s="1429"/>
      <c r="BL4" s="1429"/>
      <c r="BM4" s="1429"/>
      <c r="BN4" s="1430"/>
      <c r="BO4" s="1433" t="s">
        <v>132</v>
      </c>
      <c r="BP4" s="1429"/>
      <c r="BQ4" s="1430"/>
      <c r="BR4" s="1433" t="s">
        <v>198</v>
      </c>
      <c r="BS4" s="1429"/>
      <c r="BT4" s="1430"/>
      <c r="BU4" s="1433" t="s">
        <v>11</v>
      </c>
      <c r="BV4" s="1429"/>
      <c r="BW4" s="1429"/>
      <c r="BX4" s="1429"/>
      <c r="BY4" s="1429"/>
      <c r="BZ4" s="1430"/>
      <c r="CA4" s="1433" t="s">
        <v>47</v>
      </c>
      <c r="CB4" s="1429"/>
      <c r="CC4" s="1429"/>
      <c r="CD4" s="1429"/>
      <c r="CE4" s="1429"/>
      <c r="CF4" s="1430"/>
      <c r="CG4" s="1437" t="s">
        <v>136</v>
      </c>
      <c r="CH4" s="1424"/>
      <c r="CI4" s="1435" t="s">
        <v>199</v>
      </c>
      <c r="CJ4" s="1429"/>
      <c r="CK4" s="1429"/>
      <c r="CL4" s="1429"/>
      <c r="CM4" s="1429"/>
      <c r="CN4" s="1430"/>
      <c r="CO4" s="1433" t="s">
        <v>200</v>
      </c>
      <c r="CP4" s="1429"/>
      <c r="CQ4" s="1429"/>
      <c r="CR4" s="1429"/>
      <c r="CS4" s="1429"/>
      <c r="CT4" s="1430"/>
      <c r="CU4" s="1437" t="s">
        <v>207</v>
      </c>
      <c r="CV4" s="1427"/>
      <c r="CW4" s="1453"/>
      <c r="CX4" s="1453"/>
      <c r="CY4" s="1453"/>
      <c r="CZ4" s="1456"/>
      <c r="DA4" s="1453"/>
      <c r="DB4" s="1457"/>
      <c r="DC4" s="1447"/>
      <c r="DD4" s="1451"/>
      <c r="DE4" s="1443"/>
      <c r="DF4" s="1444"/>
      <c r="DG4" s="1445"/>
    </row>
    <row r="5" spans="1:112" s="7" customFormat="1" ht="13.5" customHeight="1" x14ac:dyDescent="0.15">
      <c r="A5" s="1476"/>
      <c r="B5" s="1484"/>
      <c r="C5" s="1487"/>
      <c r="D5" s="1435" t="s">
        <v>189</v>
      </c>
      <c r="E5" s="1433" t="s">
        <v>190</v>
      </c>
      <c r="F5" s="1460" t="s">
        <v>191</v>
      </c>
      <c r="G5" s="1433" t="s">
        <v>189</v>
      </c>
      <c r="H5" s="1433" t="s">
        <v>190</v>
      </c>
      <c r="I5" s="1460" t="s">
        <v>191</v>
      </c>
      <c r="J5" s="1433" t="s">
        <v>189</v>
      </c>
      <c r="K5" s="1433" t="s">
        <v>190</v>
      </c>
      <c r="L5" s="1460" t="s">
        <v>191</v>
      </c>
      <c r="M5" s="1433" t="s">
        <v>189</v>
      </c>
      <c r="N5" s="1433" t="s">
        <v>190</v>
      </c>
      <c r="O5" s="1460" t="s">
        <v>191</v>
      </c>
      <c r="P5" s="1433" t="s">
        <v>189</v>
      </c>
      <c r="Q5" s="1433" t="s">
        <v>190</v>
      </c>
      <c r="R5" s="1460" t="s">
        <v>191</v>
      </c>
      <c r="S5" s="1481"/>
      <c r="T5" s="1462"/>
      <c r="U5" s="1447" t="s">
        <v>120</v>
      </c>
      <c r="V5" s="1468" t="s">
        <v>121</v>
      </c>
      <c r="W5" s="1468" t="s">
        <v>122</v>
      </c>
      <c r="X5" s="1470" t="s">
        <v>120</v>
      </c>
      <c r="Y5" s="1468" t="s">
        <v>121</v>
      </c>
      <c r="Z5" s="1468" t="s">
        <v>122</v>
      </c>
      <c r="AA5" s="1470" t="s">
        <v>120</v>
      </c>
      <c r="AB5" s="1468" t="s">
        <v>121</v>
      </c>
      <c r="AC5" s="1468" t="s">
        <v>122</v>
      </c>
      <c r="AD5" s="1470" t="s">
        <v>120</v>
      </c>
      <c r="AE5" s="1468" t="s">
        <v>121</v>
      </c>
      <c r="AF5" s="1468" t="s">
        <v>122</v>
      </c>
      <c r="AG5" s="1470" t="s">
        <v>120</v>
      </c>
      <c r="AH5" s="1468" t="s">
        <v>121</v>
      </c>
      <c r="AI5" s="1468" t="s">
        <v>122</v>
      </c>
      <c r="AJ5" s="1470" t="s">
        <v>120</v>
      </c>
      <c r="AK5" s="1470" t="s">
        <v>121</v>
      </c>
      <c r="AL5" s="1470" t="s">
        <v>122</v>
      </c>
      <c r="AM5" s="1499"/>
      <c r="AN5" s="1436"/>
      <c r="AO5" s="1431"/>
      <c r="AP5" s="1432"/>
      <c r="AQ5" s="1493" t="s">
        <v>193</v>
      </c>
      <c r="AR5" s="1494"/>
      <c r="AS5" s="1495"/>
      <c r="AT5" s="1494" t="s">
        <v>194</v>
      </c>
      <c r="AU5" s="1494"/>
      <c r="AV5" s="1495"/>
      <c r="AW5" s="1434"/>
      <c r="AX5" s="1431"/>
      <c r="AY5" s="1432"/>
      <c r="AZ5" s="1466"/>
      <c r="BA5" s="1464"/>
      <c r="BB5" s="1462"/>
      <c r="BC5" s="1431"/>
      <c r="BD5" s="1431"/>
      <c r="BE5" s="1431"/>
      <c r="BF5" s="1431"/>
      <c r="BG5" s="1431"/>
      <c r="BH5" s="1432"/>
      <c r="BI5" s="1434"/>
      <c r="BJ5" s="1431"/>
      <c r="BK5" s="1431"/>
      <c r="BL5" s="1431"/>
      <c r="BM5" s="1431"/>
      <c r="BN5" s="1432"/>
      <c r="BO5" s="1434"/>
      <c r="BP5" s="1431"/>
      <c r="BQ5" s="1432"/>
      <c r="BR5" s="1434"/>
      <c r="BS5" s="1431"/>
      <c r="BT5" s="1432"/>
      <c r="BU5" s="1434"/>
      <c r="BV5" s="1431"/>
      <c r="BW5" s="1431"/>
      <c r="BX5" s="1431"/>
      <c r="BY5" s="1431"/>
      <c r="BZ5" s="1432"/>
      <c r="CA5" s="1434"/>
      <c r="CB5" s="1431"/>
      <c r="CC5" s="1431"/>
      <c r="CD5" s="1431"/>
      <c r="CE5" s="1431"/>
      <c r="CF5" s="1432"/>
      <c r="CG5" s="1438"/>
      <c r="CH5" s="1425"/>
      <c r="CI5" s="1436"/>
      <c r="CJ5" s="1431"/>
      <c r="CK5" s="1431"/>
      <c r="CL5" s="1431"/>
      <c r="CM5" s="1431"/>
      <c r="CN5" s="1432"/>
      <c r="CO5" s="1434"/>
      <c r="CP5" s="1431"/>
      <c r="CQ5" s="1431"/>
      <c r="CR5" s="1431"/>
      <c r="CS5" s="1431"/>
      <c r="CT5" s="1432"/>
      <c r="CU5" s="1438"/>
      <c r="CV5" s="1428"/>
      <c r="CW5" s="1453"/>
      <c r="CX5" s="1453"/>
      <c r="CY5" s="1453"/>
      <c r="CZ5" s="1456"/>
      <c r="DA5" s="1453"/>
      <c r="DB5" s="1457"/>
      <c r="DC5" s="1447" t="s">
        <v>131</v>
      </c>
      <c r="DD5" s="1448" t="s">
        <v>206</v>
      </c>
      <c r="DE5" s="1446"/>
      <c r="DF5" s="1425"/>
      <c r="DG5" s="1428"/>
    </row>
    <row r="6" spans="1:112" s="7" customFormat="1" ht="27" x14ac:dyDescent="0.15">
      <c r="A6" s="1477"/>
      <c r="B6" s="1485"/>
      <c r="C6" s="1488"/>
      <c r="D6" s="1436"/>
      <c r="E6" s="1434"/>
      <c r="F6" s="1461"/>
      <c r="G6" s="1434"/>
      <c r="H6" s="1434"/>
      <c r="I6" s="1461"/>
      <c r="J6" s="1434"/>
      <c r="K6" s="1434"/>
      <c r="L6" s="1461"/>
      <c r="M6" s="1434"/>
      <c r="N6" s="1434"/>
      <c r="O6" s="1461"/>
      <c r="P6" s="1434"/>
      <c r="Q6" s="1434"/>
      <c r="R6" s="1461"/>
      <c r="S6" s="1482"/>
      <c r="T6" s="1463"/>
      <c r="U6" s="1478"/>
      <c r="V6" s="1469"/>
      <c r="W6" s="1469"/>
      <c r="X6" s="1471"/>
      <c r="Y6" s="1469"/>
      <c r="Z6" s="1469"/>
      <c r="AA6" s="1471"/>
      <c r="AB6" s="1469"/>
      <c r="AC6" s="1469"/>
      <c r="AD6" s="1471"/>
      <c r="AE6" s="1469"/>
      <c r="AF6" s="1469"/>
      <c r="AG6" s="1471"/>
      <c r="AH6" s="1469"/>
      <c r="AI6" s="1469"/>
      <c r="AJ6" s="1471"/>
      <c r="AK6" s="1471"/>
      <c r="AL6" s="1471"/>
      <c r="AM6" s="1500"/>
      <c r="AN6" s="64" t="s">
        <v>189</v>
      </c>
      <c r="AO6" s="19" t="s">
        <v>190</v>
      </c>
      <c r="AP6" s="20" t="s">
        <v>191</v>
      </c>
      <c r="AQ6" s="19" t="s">
        <v>189</v>
      </c>
      <c r="AR6" s="19" t="s">
        <v>190</v>
      </c>
      <c r="AS6" s="20" t="s">
        <v>191</v>
      </c>
      <c r="AT6" s="19" t="s">
        <v>189</v>
      </c>
      <c r="AU6" s="19" t="s">
        <v>190</v>
      </c>
      <c r="AV6" s="20" t="s">
        <v>191</v>
      </c>
      <c r="AW6" s="19" t="s">
        <v>189</v>
      </c>
      <c r="AX6" s="19" t="s">
        <v>190</v>
      </c>
      <c r="AY6" s="20" t="s">
        <v>191</v>
      </c>
      <c r="AZ6" s="1467"/>
      <c r="BA6" s="1465"/>
      <c r="BB6" s="1463"/>
      <c r="BC6" s="21" t="s">
        <v>195</v>
      </c>
      <c r="BD6" s="162" t="s">
        <v>196</v>
      </c>
      <c r="BE6" s="19" t="s">
        <v>197</v>
      </c>
      <c r="BF6" s="162" t="s">
        <v>196</v>
      </c>
      <c r="BG6" s="20" t="s">
        <v>191</v>
      </c>
      <c r="BH6" s="163" t="s">
        <v>218</v>
      </c>
      <c r="BI6" s="19" t="s">
        <v>195</v>
      </c>
      <c r="BJ6" s="19" t="s">
        <v>196</v>
      </c>
      <c r="BK6" s="19" t="s">
        <v>197</v>
      </c>
      <c r="BL6" s="162" t="s">
        <v>196</v>
      </c>
      <c r="BM6" s="20" t="s">
        <v>191</v>
      </c>
      <c r="BN6" s="163" t="s">
        <v>218</v>
      </c>
      <c r="BO6" s="19" t="s">
        <v>195</v>
      </c>
      <c r="BP6" s="19" t="s">
        <v>197</v>
      </c>
      <c r="BQ6" s="18" t="s">
        <v>191</v>
      </c>
      <c r="BR6" s="19" t="s">
        <v>195</v>
      </c>
      <c r="BS6" s="19" t="s">
        <v>197</v>
      </c>
      <c r="BT6" s="18" t="s">
        <v>191</v>
      </c>
      <c r="BU6" s="19" t="s">
        <v>195</v>
      </c>
      <c r="BV6" s="162" t="s">
        <v>219</v>
      </c>
      <c r="BW6" s="19" t="s">
        <v>197</v>
      </c>
      <c r="BX6" s="162" t="s">
        <v>219</v>
      </c>
      <c r="BY6" s="20" t="s">
        <v>191</v>
      </c>
      <c r="BZ6" s="163" t="s">
        <v>220</v>
      </c>
      <c r="CA6" s="19" t="s">
        <v>195</v>
      </c>
      <c r="CB6" s="162" t="s">
        <v>196</v>
      </c>
      <c r="CC6" s="19" t="s">
        <v>197</v>
      </c>
      <c r="CD6" s="162" t="s">
        <v>196</v>
      </c>
      <c r="CE6" s="20" t="s">
        <v>191</v>
      </c>
      <c r="CF6" s="163" t="s">
        <v>220</v>
      </c>
      <c r="CG6" s="1439"/>
      <c r="CH6" s="164" t="s">
        <v>196</v>
      </c>
      <c r="CI6" s="64" t="s">
        <v>195</v>
      </c>
      <c r="CJ6" s="162" t="s">
        <v>219</v>
      </c>
      <c r="CK6" s="19" t="s">
        <v>197</v>
      </c>
      <c r="CL6" s="162" t="s">
        <v>219</v>
      </c>
      <c r="CM6" s="20" t="s">
        <v>191</v>
      </c>
      <c r="CN6" s="163" t="s">
        <v>220</v>
      </c>
      <c r="CO6" s="19" t="s">
        <v>195</v>
      </c>
      <c r="CP6" s="162" t="s">
        <v>219</v>
      </c>
      <c r="CQ6" s="19" t="s">
        <v>197</v>
      </c>
      <c r="CR6" s="162" t="s">
        <v>219</v>
      </c>
      <c r="CS6" s="20" t="s">
        <v>191</v>
      </c>
      <c r="CT6" s="163" t="s">
        <v>220</v>
      </c>
      <c r="CU6" s="1439"/>
      <c r="CV6" s="165" t="s">
        <v>196</v>
      </c>
      <c r="CW6" s="128" t="s">
        <v>236</v>
      </c>
      <c r="CX6" s="18" t="s">
        <v>237</v>
      </c>
      <c r="CY6" s="143" t="s">
        <v>238</v>
      </c>
      <c r="CZ6" s="131" t="s">
        <v>236</v>
      </c>
      <c r="DA6" s="18" t="s">
        <v>237</v>
      </c>
      <c r="DB6" s="130" t="s">
        <v>238</v>
      </c>
      <c r="DC6" s="1447"/>
      <c r="DD6" s="1448"/>
      <c r="DE6" s="144" t="s">
        <v>195</v>
      </c>
      <c r="DF6" s="129" t="s">
        <v>197</v>
      </c>
      <c r="DG6" s="132" t="s">
        <v>191</v>
      </c>
    </row>
    <row r="7" spans="1:112" s="7" customFormat="1" ht="30" customHeight="1" thickBot="1" x14ac:dyDescent="0.2">
      <c r="A7" s="62" t="e">
        <f>#REF!</f>
        <v>#REF!</v>
      </c>
      <c r="B7" s="58" t="e">
        <f>#REF!</f>
        <v>#REF!</v>
      </c>
      <c r="C7" s="58" t="e">
        <f>#REF!</f>
        <v>#REF!</v>
      </c>
      <c r="D7" s="39" t="e">
        <f>#REF!</f>
        <v>#REF!</v>
      </c>
      <c r="E7" s="31" t="e">
        <f>#REF!</f>
        <v>#REF!</v>
      </c>
      <c r="F7" s="55" t="e">
        <f>SUM(D7:E7)</f>
        <v>#REF!</v>
      </c>
      <c r="G7" s="31" t="e">
        <f>#REF!</f>
        <v>#REF!</v>
      </c>
      <c r="H7" s="31" t="e">
        <f>#REF!</f>
        <v>#REF!</v>
      </c>
      <c r="I7" s="55" t="e">
        <f>SUM(G7:H7)</f>
        <v>#REF!</v>
      </c>
      <c r="J7" s="31" t="e">
        <f>#REF!</f>
        <v>#REF!</v>
      </c>
      <c r="K7" s="31" t="e">
        <f>#REF!</f>
        <v>#REF!</v>
      </c>
      <c r="L7" s="55" t="e">
        <f>SUM(J7:K7)</f>
        <v>#REF!</v>
      </c>
      <c r="M7" s="31" t="e">
        <f>#REF!</f>
        <v>#REF!</v>
      </c>
      <c r="N7" s="31" t="e">
        <f>#REF!</f>
        <v>#REF!</v>
      </c>
      <c r="O7" s="55" t="e">
        <f>SUM(M7:N7)</f>
        <v>#REF!</v>
      </c>
      <c r="P7" s="31" t="e">
        <f>#REF!</f>
        <v>#REF!</v>
      </c>
      <c r="Q7" s="31" t="e">
        <f>#REF!</f>
        <v>#REF!</v>
      </c>
      <c r="R7" s="55" t="e">
        <f>SUM(P7:Q7)</f>
        <v>#REF!</v>
      </c>
      <c r="S7" s="104" t="e">
        <f>I7/R7</f>
        <v>#REF!</v>
      </c>
      <c r="T7" s="65" t="e">
        <f>R7/F7</f>
        <v>#REF!</v>
      </c>
      <c r="U7" s="63" t="e">
        <f>SUM(V7:W7)</f>
        <v>#REF!</v>
      </c>
      <c r="V7" s="31" t="e">
        <f>#REF!</f>
        <v>#REF!</v>
      </c>
      <c r="W7" s="31" t="e">
        <f>#REF!</f>
        <v>#REF!</v>
      </c>
      <c r="X7" s="55" t="e">
        <f>SUM(Y7:Z7)</f>
        <v>#REF!</v>
      </c>
      <c r="Y7" s="31" t="e">
        <f>#REF!</f>
        <v>#REF!</v>
      </c>
      <c r="Z7" s="31" t="e">
        <f>#REF!</f>
        <v>#REF!</v>
      </c>
      <c r="AA7" s="55" t="e">
        <f>SUM(AB7:AC7)</f>
        <v>#REF!</v>
      </c>
      <c r="AB7" s="31" t="e">
        <f>#REF!</f>
        <v>#REF!</v>
      </c>
      <c r="AC7" s="31" t="e">
        <f>#REF!</f>
        <v>#REF!</v>
      </c>
      <c r="AD7" s="55" t="e">
        <f>SUM(AE7:AF7)</f>
        <v>#REF!</v>
      </c>
      <c r="AE7" s="31" t="e">
        <f>#REF!</f>
        <v>#REF!</v>
      </c>
      <c r="AF7" s="31" t="e">
        <f>#REF!</f>
        <v>#REF!</v>
      </c>
      <c r="AG7" s="55" t="e">
        <f>SUM(AH7:AI7)</f>
        <v>#REF!</v>
      </c>
      <c r="AH7" s="31" t="e">
        <f>#REF!</f>
        <v>#REF!</v>
      </c>
      <c r="AI7" s="31" t="e">
        <f>#REF!</f>
        <v>#REF!</v>
      </c>
      <c r="AJ7" s="55" t="e">
        <f>SUM(AK7:AL7)</f>
        <v>#REF!</v>
      </c>
      <c r="AK7" s="55" t="e">
        <f>#REF!</f>
        <v>#REF!</v>
      </c>
      <c r="AL7" s="55" t="e">
        <f>#REF!</f>
        <v>#REF!</v>
      </c>
      <c r="AM7" s="166" t="e">
        <f>AD7/F7</f>
        <v>#REF!</v>
      </c>
      <c r="AN7" s="39" t="e">
        <f>#REF!</f>
        <v>#REF!</v>
      </c>
      <c r="AO7" s="31" t="e">
        <f>#REF!</f>
        <v>#REF!</v>
      </c>
      <c r="AP7" s="55" t="e">
        <f>SUM(AN7:AO7)</f>
        <v>#REF!</v>
      </c>
      <c r="AQ7" s="31" t="e">
        <f>#REF!</f>
        <v>#REF!</v>
      </c>
      <c r="AR7" s="31" t="e">
        <f>#REF!</f>
        <v>#REF!</v>
      </c>
      <c r="AS7" s="55" t="e">
        <f>SUM(AQ7:AR7)</f>
        <v>#REF!</v>
      </c>
      <c r="AT7" s="31" t="e">
        <f>#REF!</f>
        <v>#REF!</v>
      </c>
      <c r="AU7" s="31" t="e">
        <f>#REF!</f>
        <v>#REF!</v>
      </c>
      <c r="AV7" s="55" t="e">
        <f>SUM(AT7:AU7)</f>
        <v>#REF!</v>
      </c>
      <c r="AW7" s="31" t="e">
        <f>#REF!</f>
        <v>#REF!</v>
      </c>
      <c r="AX7" s="31" t="e">
        <f>#REF!</f>
        <v>#REF!</v>
      </c>
      <c r="AY7" s="55" t="e">
        <f>SUM(AW7:AX7)</f>
        <v>#REF!</v>
      </c>
      <c r="AZ7" s="61" t="e">
        <f>#REF!</f>
        <v>#REF!</v>
      </c>
      <c r="BA7" s="31" t="e">
        <f>#REF!</f>
        <v>#REF!</v>
      </c>
      <c r="BB7" s="65" t="e">
        <f>AZ7/BA7</f>
        <v>#REF!</v>
      </c>
      <c r="BC7" s="34" t="e">
        <f>#REF!</f>
        <v>#REF!</v>
      </c>
      <c r="BD7" s="31" t="e">
        <f>#REF!</f>
        <v>#REF!</v>
      </c>
      <c r="BE7" s="31" t="e">
        <f>#REF!</f>
        <v>#REF!</v>
      </c>
      <c r="BF7" s="31" t="e">
        <f>#REF!</f>
        <v>#REF!</v>
      </c>
      <c r="BG7" s="55" t="e">
        <f>SUM(BC7,BE7)</f>
        <v>#REF!</v>
      </c>
      <c r="BH7" s="55" t="e">
        <f>SUM(BD7,BF7)</f>
        <v>#REF!</v>
      </c>
      <c r="BI7" s="31" t="e">
        <f>#REF!</f>
        <v>#REF!</v>
      </c>
      <c r="BJ7" s="31" t="e">
        <f>#REF!</f>
        <v>#REF!</v>
      </c>
      <c r="BK7" s="31" t="e">
        <f>#REF!</f>
        <v>#REF!</v>
      </c>
      <c r="BL7" s="31" t="e">
        <f>#REF!</f>
        <v>#REF!</v>
      </c>
      <c r="BM7" s="55" t="e">
        <f>SUM(BI7,BK7)</f>
        <v>#REF!</v>
      </c>
      <c r="BN7" s="55" t="e">
        <f>SUM(BJ7,BL7)</f>
        <v>#REF!</v>
      </c>
      <c r="BO7" s="31" t="e">
        <f>#REF!</f>
        <v>#REF!</v>
      </c>
      <c r="BP7" s="31" t="e">
        <f>#REF!</f>
        <v>#REF!</v>
      </c>
      <c r="BQ7" s="55" t="e">
        <f>SUM(BO7:BP7)</f>
        <v>#REF!</v>
      </c>
      <c r="BR7" s="31" t="e">
        <f>#REF!</f>
        <v>#REF!</v>
      </c>
      <c r="BS7" s="31" t="e">
        <f>#REF!</f>
        <v>#REF!</v>
      </c>
      <c r="BT7" s="55" t="e">
        <f>SUM(BR7:BS7)</f>
        <v>#REF!</v>
      </c>
      <c r="BU7" s="31" t="e">
        <f>#REF!</f>
        <v>#REF!</v>
      </c>
      <c r="BV7" s="31" t="e">
        <f>#REF!</f>
        <v>#REF!</v>
      </c>
      <c r="BW7" s="31" t="e">
        <f>#REF!</f>
        <v>#REF!</v>
      </c>
      <c r="BX7" s="31" t="e">
        <f>#REF!</f>
        <v>#REF!</v>
      </c>
      <c r="BY7" s="55" t="e">
        <f>SUM(BU7,BW7)</f>
        <v>#REF!</v>
      </c>
      <c r="BZ7" s="55" t="e">
        <f>SUM(BV7,BX7)</f>
        <v>#REF!</v>
      </c>
      <c r="CA7" s="31" t="e">
        <f>#REF!</f>
        <v>#REF!</v>
      </c>
      <c r="CB7" s="31" t="e">
        <f>#REF!</f>
        <v>#REF!</v>
      </c>
      <c r="CC7" s="31" t="e">
        <f>#REF!</f>
        <v>#REF!</v>
      </c>
      <c r="CD7" s="31" t="e">
        <f>#REF!</f>
        <v>#REF!</v>
      </c>
      <c r="CE7" s="55" t="e">
        <f>SUM(CA7,CC7)</f>
        <v>#REF!</v>
      </c>
      <c r="CF7" s="55" t="e">
        <f>SUM(CB7,CD7)</f>
        <v>#REF!</v>
      </c>
      <c r="CG7" s="55" t="e">
        <f>#REF!</f>
        <v>#REF!</v>
      </c>
      <c r="CH7" s="142" t="e">
        <f>#REF!</f>
        <v>#REF!</v>
      </c>
      <c r="CI7" s="39" t="e">
        <f>#REF!</f>
        <v>#REF!</v>
      </c>
      <c r="CJ7" s="31" t="e">
        <f>#REF!</f>
        <v>#REF!</v>
      </c>
      <c r="CK7" s="31" t="e">
        <f>#REF!</f>
        <v>#REF!</v>
      </c>
      <c r="CL7" s="31" t="e">
        <f>#REF!</f>
        <v>#REF!</v>
      </c>
      <c r="CM7" s="55" t="e">
        <f>SUM(CI7,CK7)</f>
        <v>#REF!</v>
      </c>
      <c r="CN7" s="55" t="e">
        <f>SUM(CJ7,CL7)</f>
        <v>#REF!</v>
      </c>
      <c r="CO7" s="31" t="e">
        <f>#REF!</f>
        <v>#REF!</v>
      </c>
      <c r="CP7" s="31" t="e">
        <f>#REF!</f>
        <v>#REF!</v>
      </c>
      <c r="CQ7" s="31" t="e">
        <f>#REF!</f>
        <v>#REF!</v>
      </c>
      <c r="CR7" s="31" t="e">
        <f>#REF!</f>
        <v>#REF!</v>
      </c>
      <c r="CS7" s="55" t="e">
        <f>SUM(CO7,CQ7)</f>
        <v>#REF!</v>
      </c>
      <c r="CT7" s="55" t="e">
        <f>SUM(CP7,CR7)</f>
        <v>#REF!</v>
      </c>
      <c r="CU7" s="55" t="e">
        <f>#REF!</f>
        <v>#REF!</v>
      </c>
      <c r="CV7" s="56" t="e">
        <f>#REF!</f>
        <v>#REF!</v>
      </c>
      <c r="CW7" s="63" t="e">
        <f>#REF!</f>
        <v>#REF!</v>
      </c>
      <c r="CX7" s="55" t="e">
        <f>#REF!</f>
        <v>#REF!</v>
      </c>
      <c r="CY7" s="142" t="e">
        <f>SUM(CW7:CX7)</f>
        <v>#REF!</v>
      </c>
      <c r="CZ7" s="60" t="e">
        <f>#REF!</f>
        <v>#REF!</v>
      </c>
      <c r="DA7" s="55" t="e">
        <f>#REF!</f>
        <v>#REF!</v>
      </c>
      <c r="DB7" s="56" t="e">
        <f>SUM(CZ7:DA7)</f>
        <v>#REF!</v>
      </c>
      <c r="DC7" s="63" t="e">
        <f>#REF!</f>
        <v>#REF!</v>
      </c>
      <c r="DD7" s="142" t="e">
        <f>#REF!</f>
        <v>#REF!</v>
      </c>
      <c r="DE7" s="60" t="e">
        <f>#REF!</f>
        <v>#REF!</v>
      </c>
      <c r="DF7" s="55" t="e">
        <f>#REF!</f>
        <v>#REF!</v>
      </c>
      <c r="DG7" s="56" t="e">
        <f>SUM(DE7:DF7)</f>
        <v>#REF!</v>
      </c>
    </row>
    <row r="8" spans="1:112" s="7" customFormat="1" x14ac:dyDescent="0.15"/>
    <row r="9" spans="1:112" s="7" customFormat="1" ht="14.25" x14ac:dyDescent="0.15">
      <c r="A9" s="4"/>
      <c r="B9" s="4"/>
      <c r="C9" s="4"/>
      <c r="D9" s="4"/>
      <c r="E9" s="4"/>
      <c r="F9" s="4"/>
      <c r="G9" s="10"/>
      <c r="H9" s="10"/>
    </row>
    <row r="10" spans="1:112" s="7" customFormat="1" x14ac:dyDescent="0.15"/>
    <row r="11" spans="1:112" s="7" customFormat="1" x14ac:dyDescent="0.15"/>
    <row r="12" spans="1:112" s="7" customFormat="1" x14ac:dyDescent="0.15"/>
    <row r="13" spans="1:112" s="7" customFormat="1" x14ac:dyDescent="0.15"/>
    <row r="14" spans="1:112" s="7" customFormat="1" x14ac:dyDescent="0.15"/>
    <row r="15" spans="1:112" s="7" customFormat="1" x14ac:dyDescent="0.15"/>
    <row r="16" spans="1:112" s="7" customFormat="1" x14ac:dyDescent="0.15"/>
    <row r="17" spans="78:78" s="7" customFormat="1" x14ac:dyDescent="0.15"/>
    <row r="18" spans="78:78" s="7" customFormat="1" x14ac:dyDescent="0.15"/>
    <row r="19" spans="78:78" s="7" customFormat="1" x14ac:dyDescent="0.15"/>
    <row r="20" spans="78:78" s="7" customFormat="1" x14ac:dyDescent="0.15"/>
    <row r="21" spans="78:78" s="7" customFormat="1" x14ac:dyDescent="0.15"/>
    <row r="22" spans="78:78" s="7" customFormat="1" x14ac:dyDescent="0.15"/>
    <row r="23" spans="78:78" s="7" customFormat="1" x14ac:dyDescent="0.15"/>
    <row r="28" spans="78:78" x14ac:dyDescent="0.15">
      <c r="BZ28" s="1" t="e">
        <f>SUM(BY7)</f>
        <v>#REF!</v>
      </c>
    </row>
  </sheetData>
  <mergeCells count="85">
    <mergeCell ref="U2:AM2"/>
    <mergeCell ref="AJ5:AJ6"/>
    <mergeCell ref="AN3:BB3"/>
    <mergeCell ref="AN4:AP5"/>
    <mergeCell ref="AW4:AY5"/>
    <mergeCell ref="AQ4:AV4"/>
    <mergeCell ref="AQ5:AS5"/>
    <mergeCell ref="AT5:AV5"/>
    <mergeCell ref="Y5:Y6"/>
    <mergeCell ref="AD4:AF4"/>
    <mergeCell ref="AG4:AI4"/>
    <mergeCell ref="AJ4:AL4"/>
    <mergeCell ref="U3:AM3"/>
    <mergeCell ref="U4:W4"/>
    <mergeCell ref="AD5:AD6"/>
    <mergeCell ref="AM4:AM6"/>
    <mergeCell ref="A3:A6"/>
    <mergeCell ref="AC5:AC6"/>
    <mergeCell ref="AB5:AB6"/>
    <mergeCell ref="AA5:AA6"/>
    <mergeCell ref="Z5:Z6"/>
    <mergeCell ref="X5:X6"/>
    <mergeCell ref="W5:W6"/>
    <mergeCell ref="V5:V6"/>
    <mergeCell ref="U5:U6"/>
    <mergeCell ref="X4:Z4"/>
    <mergeCell ref="AA4:AC4"/>
    <mergeCell ref="T3:T6"/>
    <mergeCell ref="S3:S6"/>
    <mergeCell ref="B3:B6"/>
    <mergeCell ref="C3:C6"/>
    <mergeCell ref="D3:F4"/>
    <mergeCell ref="D5:D6"/>
    <mergeCell ref="E5:E6"/>
    <mergeCell ref="F5:F6"/>
    <mergeCell ref="G5:G6"/>
    <mergeCell ref="CG4:CG6"/>
    <mergeCell ref="P3:R4"/>
    <mergeCell ref="M3:O4"/>
    <mergeCell ref="J3:L4"/>
    <mergeCell ref="G3:I4"/>
    <mergeCell ref="H5:H6"/>
    <mergeCell ref="I5:I6"/>
    <mergeCell ref="J5:J6"/>
    <mergeCell ref="K5:K6"/>
    <mergeCell ref="L5:L6"/>
    <mergeCell ref="M5:M6"/>
    <mergeCell ref="N5:N6"/>
    <mergeCell ref="CI3:CV3"/>
    <mergeCell ref="O5:O6"/>
    <mergeCell ref="P5:P6"/>
    <mergeCell ref="Q5:Q6"/>
    <mergeCell ref="R5:R6"/>
    <mergeCell ref="BB4:BB6"/>
    <mergeCell ref="BA4:BA6"/>
    <mergeCell ref="AZ4:AZ6"/>
    <mergeCell ref="AE5:AE6"/>
    <mergeCell ref="AG5:AG6"/>
    <mergeCell ref="AH5:AH6"/>
    <mergeCell ref="AI5:AI6"/>
    <mergeCell ref="AK5:AK6"/>
    <mergeCell ref="AL5:AL6"/>
    <mergeCell ref="AF5:AF6"/>
    <mergeCell ref="DE3:DG5"/>
    <mergeCell ref="DC5:DC6"/>
    <mergeCell ref="DD5:DD6"/>
    <mergeCell ref="DC3:DD4"/>
    <mergeCell ref="CW3:CY5"/>
    <mergeCell ref="CZ3:DB5"/>
    <mergeCell ref="D2:T2"/>
    <mergeCell ref="AN2:BB2"/>
    <mergeCell ref="BC2:DG2"/>
    <mergeCell ref="A2:C2"/>
    <mergeCell ref="CH4:CH5"/>
    <mergeCell ref="BC3:CH3"/>
    <mergeCell ref="CV4:CV5"/>
    <mergeCell ref="BC4:BH5"/>
    <mergeCell ref="BI4:BN5"/>
    <mergeCell ref="BO4:BQ5"/>
    <mergeCell ref="BR4:BT5"/>
    <mergeCell ref="BU4:BZ5"/>
    <mergeCell ref="CA4:CF5"/>
    <mergeCell ref="CI4:CN5"/>
    <mergeCell ref="CO4:CT5"/>
    <mergeCell ref="CU4:CU6"/>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1" tint="0.14999847407452621"/>
  </sheetPr>
  <dimension ref="A1:CX25"/>
  <sheetViews>
    <sheetView workbookViewId="0"/>
  </sheetViews>
  <sheetFormatPr defaultColWidth="7.5" defaultRowHeight="13.5" x14ac:dyDescent="0.15"/>
  <cols>
    <col min="1" max="1" width="35.625" style="1" customWidth="1"/>
    <col min="2" max="2" width="7.125" style="1" bestFit="1" customWidth="1"/>
    <col min="3" max="3" width="6.25" style="1" bestFit="1" customWidth="1"/>
    <col min="4" max="18" width="3.375" style="1" bestFit="1" customWidth="1"/>
    <col min="19" max="20" width="8.125" style="1" bestFit="1" customWidth="1"/>
    <col min="21" max="32" width="3.375" style="1" bestFit="1" customWidth="1"/>
    <col min="33" max="35" width="4.625" style="1" customWidth="1"/>
    <col min="36" max="36" width="3.375" style="1" bestFit="1" customWidth="1"/>
    <col min="37" max="37" width="7.125" style="1" bestFit="1" customWidth="1"/>
    <col min="38" max="38" width="3.375" style="1" bestFit="1" customWidth="1"/>
    <col min="39" max="39" width="7.125" style="1" bestFit="1" customWidth="1"/>
    <col min="40" max="40" width="3.375" style="1" bestFit="1" customWidth="1"/>
    <col min="41" max="41" width="6.375" style="1" bestFit="1" customWidth="1"/>
    <col min="42" max="42" width="3.375" style="1" bestFit="1" customWidth="1"/>
    <col min="43" max="43" width="7.125" style="1" bestFit="1" customWidth="1"/>
    <col min="44" max="44" width="3.375" style="1" bestFit="1" customWidth="1"/>
    <col min="45" max="45" width="7.125" style="1" bestFit="1" customWidth="1"/>
    <col min="46" max="46" width="3.375" style="1" bestFit="1" customWidth="1"/>
    <col min="47" max="47" width="6.375" style="1" customWidth="1"/>
    <col min="48" max="48" width="3.375" style="1" bestFit="1" customWidth="1"/>
    <col min="49" max="49" width="7.125" style="1" bestFit="1" customWidth="1"/>
    <col min="50" max="50" width="3.375" style="1" bestFit="1" customWidth="1"/>
    <col min="51" max="51" width="7.125" style="1" bestFit="1" customWidth="1"/>
    <col min="52" max="52" width="3.375" style="1" bestFit="1" customWidth="1"/>
    <col min="53" max="53" width="6.375" style="1" customWidth="1"/>
    <col min="54" max="54" width="3.375" style="1" bestFit="1" customWidth="1"/>
    <col min="55" max="55" width="7.125" style="1" bestFit="1" customWidth="1"/>
    <col min="56" max="56" width="3.375" style="1" bestFit="1" customWidth="1"/>
    <col min="57" max="57" width="7.125" style="1" bestFit="1" customWidth="1"/>
    <col min="58" max="58" width="3.375" style="1" bestFit="1" customWidth="1"/>
    <col min="59" max="59" width="6.375" style="1" bestFit="1" customWidth="1"/>
    <col min="60" max="72" width="3.375" style="1" bestFit="1" customWidth="1"/>
    <col min="73" max="73" width="6.375" style="1" customWidth="1"/>
    <col min="74" max="74" width="3.375" style="1" bestFit="1" customWidth="1"/>
    <col min="75" max="75" width="6.375" style="1" customWidth="1"/>
    <col min="76" max="76" width="3.375" style="1" bestFit="1" customWidth="1"/>
    <col min="77" max="77" width="6.375" style="1" customWidth="1"/>
    <col min="78" max="78" width="7.125" style="1" bestFit="1" customWidth="1"/>
    <col min="79" max="79" width="6.375" style="1" customWidth="1"/>
    <col min="80" max="80" width="3.375" style="1" bestFit="1" customWidth="1"/>
    <col min="81" max="81" width="7.125" style="1" bestFit="1" customWidth="1"/>
    <col min="82" max="82" width="3.375" style="1" bestFit="1" customWidth="1"/>
    <col min="83" max="83" width="7.125" style="1" bestFit="1" customWidth="1"/>
    <col min="84" max="84" width="3.375" style="1" bestFit="1" customWidth="1"/>
    <col min="85" max="85" width="6.375" style="1" bestFit="1" customWidth="1"/>
    <col min="86" max="86" width="3.375" style="1" bestFit="1" customWidth="1"/>
    <col min="87" max="87" width="7.125" style="1" bestFit="1" customWidth="1"/>
    <col min="88" max="88" width="3.375" style="1" bestFit="1" customWidth="1"/>
    <col min="89" max="89" width="7.125" style="1" bestFit="1" customWidth="1"/>
    <col min="90" max="90" width="3.375" style="1" bestFit="1" customWidth="1"/>
    <col min="91" max="91" width="6.375" style="1" bestFit="1" customWidth="1"/>
    <col min="92" max="92" width="7.125" style="1" bestFit="1" customWidth="1"/>
    <col min="93" max="93" width="6.375" style="1" bestFit="1" customWidth="1"/>
    <col min="94" max="99" width="3.375" style="1" bestFit="1" customWidth="1"/>
    <col min="100" max="100" width="5.25" style="1" bestFit="1" customWidth="1"/>
    <col min="101" max="101" width="6.375" style="1" bestFit="1" customWidth="1"/>
    <col min="102" max="16384" width="7.5" style="1"/>
  </cols>
  <sheetData>
    <row r="1" spans="1:102" s="7" customFormat="1" ht="21" x14ac:dyDescent="0.15">
      <c r="A1" s="134" t="s">
        <v>181</v>
      </c>
    </row>
    <row r="2" spans="1:102" s="7" customFormat="1" ht="30" customHeight="1" thickBot="1" x14ac:dyDescent="0.2">
      <c r="A2" s="1423" t="s">
        <v>202</v>
      </c>
      <c r="B2" s="1423"/>
      <c r="C2" s="1423"/>
      <c r="D2" s="1421" t="s">
        <v>174</v>
      </c>
      <c r="E2" s="1421"/>
      <c r="F2" s="1421"/>
      <c r="G2" s="1421"/>
      <c r="H2" s="1421"/>
      <c r="I2" s="1421"/>
      <c r="J2" s="1421"/>
      <c r="K2" s="1421"/>
      <c r="L2" s="1421"/>
      <c r="M2" s="1421"/>
      <c r="N2" s="1421"/>
      <c r="O2" s="1421"/>
      <c r="P2" s="1421"/>
      <c r="Q2" s="1421"/>
      <c r="R2" s="1421"/>
      <c r="S2" s="1421"/>
      <c r="T2" s="1421"/>
      <c r="U2" s="1421" t="s">
        <v>175</v>
      </c>
      <c r="V2" s="1421"/>
      <c r="W2" s="1421"/>
      <c r="X2" s="1421"/>
      <c r="Y2" s="1421"/>
      <c r="Z2" s="1421"/>
      <c r="AA2" s="1421"/>
      <c r="AB2" s="1421"/>
      <c r="AC2" s="1421"/>
      <c r="AD2" s="1421"/>
      <c r="AE2" s="1421"/>
      <c r="AF2" s="1421"/>
      <c r="AG2" s="1421"/>
      <c r="AH2" s="1421"/>
      <c r="AI2" s="1421"/>
      <c r="AJ2" s="1421" t="s">
        <v>176</v>
      </c>
      <c r="AK2" s="1421"/>
      <c r="AL2" s="1421"/>
      <c r="AM2" s="1421"/>
      <c r="AN2" s="1421"/>
      <c r="AO2" s="1421"/>
      <c r="AP2" s="1421"/>
      <c r="AQ2" s="1421"/>
      <c r="AR2" s="1421"/>
      <c r="AS2" s="1421"/>
      <c r="AT2" s="1421"/>
      <c r="AU2" s="1421"/>
      <c r="AV2" s="1421"/>
      <c r="AW2" s="1421"/>
      <c r="AX2" s="1421"/>
      <c r="AY2" s="1421"/>
      <c r="AZ2" s="1421"/>
      <c r="BA2" s="1421"/>
      <c r="BB2" s="1421"/>
      <c r="BC2" s="1421"/>
      <c r="BD2" s="1421"/>
      <c r="BE2" s="1421"/>
      <c r="BF2" s="1421"/>
      <c r="BG2" s="1421"/>
      <c r="BH2" s="1421"/>
      <c r="BI2" s="1421"/>
      <c r="BJ2" s="1421"/>
      <c r="BK2" s="1421"/>
      <c r="BL2" s="1421"/>
      <c r="BM2" s="1421"/>
      <c r="BN2" s="1421"/>
      <c r="BO2" s="1421"/>
      <c r="BP2" s="1421"/>
      <c r="BQ2" s="1421"/>
      <c r="BR2" s="1421"/>
      <c r="BS2" s="1421"/>
      <c r="BT2" s="1421"/>
      <c r="BU2" s="1421"/>
      <c r="BV2" s="1421"/>
      <c r="BW2" s="1421"/>
      <c r="BX2" s="1421"/>
      <c r="BY2" s="1421"/>
      <c r="BZ2" s="1421"/>
      <c r="CA2" s="1421"/>
      <c r="CB2" s="1421"/>
      <c r="CC2" s="1421"/>
      <c r="CD2" s="1421"/>
      <c r="CE2" s="1421"/>
      <c r="CF2" s="1421"/>
      <c r="CG2" s="1421"/>
      <c r="CH2" s="1421"/>
      <c r="CI2" s="1421"/>
      <c r="CJ2" s="1421"/>
      <c r="CK2" s="1421"/>
      <c r="CL2" s="1421"/>
      <c r="CM2" s="1421"/>
      <c r="CN2" s="1421"/>
      <c r="CO2" s="1421"/>
      <c r="CP2" s="1421"/>
      <c r="CQ2" s="1421"/>
      <c r="CR2" s="1421"/>
      <c r="CS2" s="1421"/>
      <c r="CT2" s="1421"/>
      <c r="CU2" s="1421"/>
      <c r="CV2" s="1421"/>
      <c r="CW2" s="1421"/>
      <c r="CX2" s="9"/>
    </row>
    <row r="3" spans="1:102" s="7" customFormat="1" ht="20.100000000000001" customHeight="1" x14ac:dyDescent="0.15">
      <c r="A3" s="1518" t="s">
        <v>106</v>
      </c>
      <c r="B3" s="1483" t="s">
        <v>114</v>
      </c>
      <c r="C3" s="1486" t="s">
        <v>138</v>
      </c>
      <c r="D3" s="1473" t="s">
        <v>109</v>
      </c>
      <c r="E3" s="1473"/>
      <c r="F3" s="1474"/>
      <c r="G3" s="1472" t="s">
        <v>110</v>
      </c>
      <c r="H3" s="1473"/>
      <c r="I3" s="1474"/>
      <c r="J3" s="1472" t="s">
        <v>107</v>
      </c>
      <c r="K3" s="1473"/>
      <c r="L3" s="1474"/>
      <c r="M3" s="1472" t="s">
        <v>108</v>
      </c>
      <c r="N3" s="1473"/>
      <c r="O3" s="1474"/>
      <c r="P3" s="1472" t="s">
        <v>111</v>
      </c>
      <c r="Q3" s="1473"/>
      <c r="R3" s="1474"/>
      <c r="S3" s="1480" t="s">
        <v>112</v>
      </c>
      <c r="T3" s="1521" t="s">
        <v>113</v>
      </c>
      <c r="U3" s="1506" t="s">
        <v>74</v>
      </c>
      <c r="V3" s="1497"/>
      <c r="W3" s="1497"/>
      <c r="X3" s="1497"/>
      <c r="Y3" s="1497"/>
      <c r="Z3" s="1497"/>
      <c r="AA3" s="1497"/>
      <c r="AB3" s="1497"/>
      <c r="AC3" s="1497"/>
      <c r="AD3" s="1497"/>
      <c r="AE3" s="1497"/>
      <c r="AF3" s="1497"/>
      <c r="AG3" s="1497"/>
      <c r="AH3" s="1497"/>
      <c r="AI3" s="1507"/>
      <c r="AJ3" s="1426" t="s">
        <v>128</v>
      </c>
      <c r="AK3" s="1426"/>
      <c r="AL3" s="1426"/>
      <c r="AM3" s="1426"/>
      <c r="AN3" s="1426"/>
      <c r="AO3" s="1426"/>
      <c r="AP3" s="1426"/>
      <c r="AQ3" s="1426"/>
      <c r="AR3" s="1426"/>
      <c r="AS3" s="1426"/>
      <c r="AT3" s="1426"/>
      <c r="AU3" s="1426"/>
      <c r="AV3" s="1426"/>
      <c r="AW3" s="1426"/>
      <c r="AX3" s="1426"/>
      <c r="AY3" s="1426"/>
      <c r="AZ3" s="1426"/>
      <c r="BA3" s="1426"/>
      <c r="BB3" s="1426"/>
      <c r="BC3" s="1426"/>
      <c r="BD3" s="1426"/>
      <c r="BE3" s="1426"/>
      <c r="BF3" s="1426"/>
      <c r="BG3" s="1426"/>
      <c r="BH3" s="1426"/>
      <c r="BI3" s="1426"/>
      <c r="BJ3" s="1426"/>
      <c r="BK3" s="1426"/>
      <c r="BL3" s="1426"/>
      <c r="BM3" s="1426"/>
      <c r="BN3" s="1426"/>
      <c r="BO3" s="1426"/>
      <c r="BP3" s="1426"/>
      <c r="BQ3" s="1426"/>
      <c r="BR3" s="1426"/>
      <c r="BS3" s="1426"/>
      <c r="BT3" s="1426"/>
      <c r="BU3" s="1426"/>
      <c r="BV3" s="1426"/>
      <c r="BW3" s="1426"/>
      <c r="BX3" s="1426"/>
      <c r="BY3" s="1426"/>
      <c r="BZ3" s="1426"/>
      <c r="CA3" s="1426"/>
      <c r="CB3" s="1458" t="s">
        <v>201</v>
      </c>
      <c r="CC3" s="1426"/>
      <c r="CD3" s="1426"/>
      <c r="CE3" s="1426"/>
      <c r="CF3" s="1426"/>
      <c r="CG3" s="1426"/>
      <c r="CH3" s="1426"/>
      <c r="CI3" s="1426"/>
      <c r="CJ3" s="1426"/>
      <c r="CK3" s="1426"/>
      <c r="CL3" s="1426"/>
      <c r="CM3" s="1426"/>
      <c r="CN3" s="1426"/>
      <c r="CO3" s="1459"/>
      <c r="CP3" s="1452" t="s">
        <v>21</v>
      </c>
      <c r="CQ3" s="1452"/>
      <c r="CR3" s="1452"/>
      <c r="CS3" s="1454" t="s">
        <v>11</v>
      </c>
      <c r="CT3" s="1452"/>
      <c r="CU3" s="1455"/>
      <c r="CV3" s="1449" t="s">
        <v>135</v>
      </c>
      <c r="CW3" s="1514"/>
    </row>
    <row r="4" spans="1:102" s="7" customFormat="1" ht="13.5" customHeight="1" x14ac:dyDescent="0.15">
      <c r="A4" s="1519"/>
      <c r="B4" s="1484"/>
      <c r="C4" s="1487"/>
      <c r="D4" s="1431"/>
      <c r="E4" s="1431"/>
      <c r="F4" s="1432"/>
      <c r="G4" s="1434"/>
      <c r="H4" s="1431"/>
      <c r="I4" s="1432"/>
      <c r="J4" s="1434"/>
      <c r="K4" s="1431"/>
      <c r="L4" s="1432"/>
      <c r="M4" s="1434"/>
      <c r="N4" s="1431"/>
      <c r="O4" s="1432"/>
      <c r="P4" s="1434"/>
      <c r="Q4" s="1431"/>
      <c r="R4" s="1432"/>
      <c r="S4" s="1481"/>
      <c r="T4" s="1499"/>
      <c r="U4" s="1508" t="s">
        <v>4</v>
      </c>
      <c r="V4" s="1468"/>
      <c r="W4" s="1468"/>
      <c r="X4" s="1468" t="s">
        <v>5</v>
      </c>
      <c r="Y4" s="1468"/>
      <c r="Z4" s="1468"/>
      <c r="AA4" s="1468" t="s">
        <v>6</v>
      </c>
      <c r="AB4" s="1468"/>
      <c r="AC4" s="1468"/>
      <c r="AD4" s="1468" t="s">
        <v>48</v>
      </c>
      <c r="AE4" s="1468"/>
      <c r="AF4" s="1468"/>
      <c r="AG4" s="1470" t="s">
        <v>97</v>
      </c>
      <c r="AH4" s="1470"/>
      <c r="AI4" s="1504"/>
      <c r="AJ4" s="1429" t="s">
        <v>130</v>
      </c>
      <c r="AK4" s="1429"/>
      <c r="AL4" s="1429"/>
      <c r="AM4" s="1429"/>
      <c r="AN4" s="1429"/>
      <c r="AO4" s="1430"/>
      <c r="AP4" s="1433" t="s">
        <v>203</v>
      </c>
      <c r="AQ4" s="1429"/>
      <c r="AR4" s="1429"/>
      <c r="AS4" s="1429"/>
      <c r="AT4" s="1429"/>
      <c r="AU4" s="1430"/>
      <c r="AV4" s="1433" t="s">
        <v>102</v>
      </c>
      <c r="AW4" s="1429"/>
      <c r="AX4" s="1429"/>
      <c r="AY4" s="1429"/>
      <c r="AZ4" s="1429"/>
      <c r="BA4" s="1430"/>
      <c r="BB4" s="1433" t="s">
        <v>50</v>
      </c>
      <c r="BC4" s="1429"/>
      <c r="BD4" s="1429"/>
      <c r="BE4" s="1429"/>
      <c r="BF4" s="1429"/>
      <c r="BG4" s="1430"/>
      <c r="BH4" s="1500" t="s">
        <v>268</v>
      </c>
      <c r="BI4" s="1509"/>
      <c r="BJ4" s="1510"/>
      <c r="BK4" s="1500" t="s">
        <v>269</v>
      </c>
      <c r="BL4" s="1509"/>
      <c r="BM4" s="1510"/>
      <c r="BN4" s="1433" t="s">
        <v>132</v>
      </c>
      <c r="BO4" s="1429"/>
      <c r="BP4" s="1430"/>
      <c r="BQ4" s="1433" t="s">
        <v>198</v>
      </c>
      <c r="BR4" s="1429"/>
      <c r="BS4" s="1430"/>
      <c r="BT4" s="1433" t="s">
        <v>11</v>
      </c>
      <c r="BU4" s="1429"/>
      <c r="BV4" s="1429"/>
      <c r="BW4" s="1429"/>
      <c r="BX4" s="1429"/>
      <c r="BY4" s="1430"/>
      <c r="BZ4" s="1437" t="s">
        <v>136</v>
      </c>
      <c r="CA4" s="1424"/>
      <c r="CB4" s="1435" t="s">
        <v>199</v>
      </c>
      <c r="CC4" s="1429"/>
      <c r="CD4" s="1429"/>
      <c r="CE4" s="1429"/>
      <c r="CF4" s="1429"/>
      <c r="CG4" s="1430"/>
      <c r="CH4" s="1433" t="s">
        <v>200</v>
      </c>
      <c r="CI4" s="1429"/>
      <c r="CJ4" s="1429"/>
      <c r="CK4" s="1429"/>
      <c r="CL4" s="1429"/>
      <c r="CM4" s="1430"/>
      <c r="CN4" s="1437" t="s">
        <v>207</v>
      </c>
      <c r="CO4" s="1427"/>
      <c r="CP4" s="1453"/>
      <c r="CQ4" s="1453"/>
      <c r="CR4" s="1453"/>
      <c r="CS4" s="1456"/>
      <c r="CT4" s="1453"/>
      <c r="CU4" s="1457"/>
      <c r="CV4" s="1447"/>
      <c r="CW4" s="1504"/>
    </row>
    <row r="5" spans="1:102" s="7" customFormat="1" ht="13.5" customHeight="1" x14ac:dyDescent="0.15">
      <c r="A5" s="1519"/>
      <c r="B5" s="1484"/>
      <c r="C5" s="1487"/>
      <c r="D5" s="1429" t="s">
        <v>189</v>
      </c>
      <c r="E5" s="1433" t="s">
        <v>190</v>
      </c>
      <c r="F5" s="1460" t="s">
        <v>191</v>
      </c>
      <c r="G5" s="1433" t="s">
        <v>189</v>
      </c>
      <c r="H5" s="1433" t="s">
        <v>190</v>
      </c>
      <c r="I5" s="1460" t="s">
        <v>191</v>
      </c>
      <c r="J5" s="1433" t="s">
        <v>189</v>
      </c>
      <c r="K5" s="1433" t="s">
        <v>190</v>
      </c>
      <c r="L5" s="1460" t="s">
        <v>191</v>
      </c>
      <c r="M5" s="1433" t="s">
        <v>189</v>
      </c>
      <c r="N5" s="1433" t="s">
        <v>190</v>
      </c>
      <c r="O5" s="1460" t="s">
        <v>191</v>
      </c>
      <c r="P5" s="1433" t="s">
        <v>189</v>
      </c>
      <c r="Q5" s="1433" t="s">
        <v>190</v>
      </c>
      <c r="R5" s="1460" t="s">
        <v>191</v>
      </c>
      <c r="S5" s="1481"/>
      <c r="T5" s="1499"/>
      <c r="U5" s="1515" t="s">
        <v>10</v>
      </c>
      <c r="V5" s="1468" t="s">
        <v>88</v>
      </c>
      <c r="W5" s="1468" t="s">
        <v>122</v>
      </c>
      <c r="X5" s="1470" t="s">
        <v>10</v>
      </c>
      <c r="Y5" s="1468" t="s">
        <v>88</v>
      </c>
      <c r="Z5" s="1468" t="s">
        <v>122</v>
      </c>
      <c r="AA5" s="1470" t="s">
        <v>10</v>
      </c>
      <c r="AB5" s="1468" t="s">
        <v>88</v>
      </c>
      <c r="AC5" s="1468" t="s">
        <v>122</v>
      </c>
      <c r="AD5" s="1470" t="s">
        <v>10</v>
      </c>
      <c r="AE5" s="1468" t="s">
        <v>88</v>
      </c>
      <c r="AF5" s="1468" t="s">
        <v>122</v>
      </c>
      <c r="AG5" s="1470" t="s">
        <v>10</v>
      </c>
      <c r="AH5" s="1470" t="s">
        <v>88</v>
      </c>
      <c r="AI5" s="1504" t="s">
        <v>122</v>
      </c>
      <c r="AJ5" s="1431"/>
      <c r="AK5" s="1431"/>
      <c r="AL5" s="1431"/>
      <c r="AM5" s="1431"/>
      <c r="AN5" s="1431"/>
      <c r="AO5" s="1432"/>
      <c r="AP5" s="1434"/>
      <c r="AQ5" s="1431"/>
      <c r="AR5" s="1431"/>
      <c r="AS5" s="1431"/>
      <c r="AT5" s="1431"/>
      <c r="AU5" s="1432"/>
      <c r="AV5" s="1434"/>
      <c r="AW5" s="1431"/>
      <c r="AX5" s="1431"/>
      <c r="AY5" s="1431"/>
      <c r="AZ5" s="1431"/>
      <c r="BA5" s="1432"/>
      <c r="BB5" s="1434"/>
      <c r="BC5" s="1431"/>
      <c r="BD5" s="1431"/>
      <c r="BE5" s="1431"/>
      <c r="BF5" s="1431"/>
      <c r="BG5" s="1432"/>
      <c r="BH5" s="1511"/>
      <c r="BI5" s="1512"/>
      <c r="BJ5" s="1513"/>
      <c r="BK5" s="1511"/>
      <c r="BL5" s="1512"/>
      <c r="BM5" s="1513"/>
      <c r="BN5" s="1434"/>
      <c r="BO5" s="1431"/>
      <c r="BP5" s="1432"/>
      <c r="BQ5" s="1434"/>
      <c r="BR5" s="1431"/>
      <c r="BS5" s="1432"/>
      <c r="BT5" s="1434"/>
      <c r="BU5" s="1431"/>
      <c r="BV5" s="1431"/>
      <c r="BW5" s="1431"/>
      <c r="BX5" s="1431"/>
      <c r="BY5" s="1432"/>
      <c r="BZ5" s="1438"/>
      <c r="CA5" s="1425"/>
      <c r="CB5" s="1436"/>
      <c r="CC5" s="1431"/>
      <c r="CD5" s="1431"/>
      <c r="CE5" s="1431"/>
      <c r="CF5" s="1431"/>
      <c r="CG5" s="1432"/>
      <c r="CH5" s="1434"/>
      <c r="CI5" s="1431"/>
      <c r="CJ5" s="1431"/>
      <c r="CK5" s="1431"/>
      <c r="CL5" s="1431"/>
      <c r="CM5" s="1432"/>
      <c r="CN5" s="1438"/>
      <c r="CO5" s="1428"/>
      <c r="CP5" s="1501"/>
      <c r="CQ5" s="1501"/>
      <c r="CR5" s="1501"/>
      <c r="CS5" s="1502"/>
      <c r="CT5" s="1501"/>
      <c r="CU5" s="1503"/>
      <c r="CV5" s="1447" t="s">
        <v>22</v>
      </c>
      <c r="CW5" s="1517" t="s">
        <v>206</v>
      </c>
    </row>
    <row r="6" spans="1:102" s="7" customFormat="1" ht="27" x14ac:dyDescent="0.15">
      <c r="A6" s="1520"/>
      <c r="B6" s="1485"/>
      <c r="C6" s="1488"/>
      <c r="D6" s="1431"/>
      <c r="E6" s="1434"/>
      <c r="F6" s="1461"/>
      <c r="G6" s="1434"/>
      <c r="H6" s="1434"/>
      <c r="I6" s="1461"/>
      <c r="J6" s="1434"/>
      <c r="K6" s="1434"/>
      <c r="L6" s="1461"/>
      <c r="M6" s="1434"/>
      <c r="N6" s="1434"/>
      <c r="O6" s="1461"/>
      <c r="P6" s="1434"/>
      <c r="Q6" s="1434"/>
      <c r="R6" s="1461"/>
      <c r="S6" s="1482"/>
      <c r="T6" s="1500"/>
      <c r="U6" s="1516"/>
      <c r="V6" s="1469"/>
      <c r="W6" s="1469"/>
      <c r="X6" s="1471"/>
      <c r="Y6" s="1469"/>
      <c r="Z6" s="1469"/>
      <c r="AA6" s="1471"/>
      <c r="AB6" s="1469"/>
      <c r="AC6" s="1469"/>
      <c r="AD6" s="1471"/>
      <c r="AE6" s="1469"/>
      <c r="AF6" s="1469"/>
      <c r="AG6" s="1471"/>
      <c r="AH6" s="1471"/>
      <c r="AI6" s="1505"/>
      <c r="AJ6" s="21" t="s">
        <v>195</v>
      </c>
      <c r="AK6" s="19" t="s">
        <v>219</v>
      </c>
      <c r="AL6" s="19" t="s">
        <v>197</v>
      </c>
      <c r="AM6" s="19" t="s">
        <v>219</v>
      </c>
      <c r="AN6" s="20" t="s">
        <v>191</v>
      </c>
      <c r="AO6" s="163" t="s">
        <v>220</v>
      </c>
      <c r="AP6" s="19" t="s">
        <v>195</v>
      </c>
      <c r="AQ6" s="19" t="s">
        <v>219</v>
      </c>
      <c r="AR6" s="19" t="s">
        <v>197</v>
      </c>
      <c r="AS6" s="19" t="s">
        <v>219</v>
      </c>
      <c r="AT6" s="20" t="s">
        <v>191</v>
      </c>
      <c r="AU6" s="163" t="s">
        <v>220</v>
      </c>
      <c r="AV6" s="19" t="s">
        <v>195</v>
      </c>
      <c r="AW6" s="19" t="s">
        <v>219</v>
      </c>
      <c r="AX6" s="19" t="s">
        <v>197</v>
      </c>
      <c r="AY6" s="19" t="s">
        <v>219</v>
      </c>
      <c r="AZ6" s="20" t="s">
        <v>191</v>
      </c>
      <c r="BA6" s="163" t="s">
        <v>220</v>
      </c>
      <c r="BB6" s="19" t="s">
        <v>195</v>
      </c>
      <c r="BC6" s="19" t="s">
        <v>219</v>
      </c>
      <c r="BD6" s="19" t="s">
        <v>197</v>
      </c>
      <c r="BE6" s="19" t="s">
        <v>219</v>
      </c>
      <c r="BF6" s="20" t="s">
        <v>191</v>
      </c>
      <c r="BG6" s="163" t="s">
        <v>220</v>
      </c>
      <c r="BH6" s="19" t="s">
        <v>195</v>
      </c>
      <c r="BI6" s="19" t="s">
        <v>197</v>
      </c>
      <c r="BJ6" s="18" t="s">
        <v>191</v>
      </c>
      <c r="BK6" s="19" t="s">
        <v>195</v>
      </c>
      <c r="BL6" s="19" t="s">
        <v>197</v>
      </c>
      <c r="BM6" s="18" t="s">
        <v>191</v>
      </c>
      <c r="BN6" s="19" t="s">
        <v>195</v>
      </c>
      <c r="BO6" s="19" t="s">
        <v>197</v>
      </c>
      <c r="BP6" s="18" t="s">
        <v>191</v>
      </c>
      <c r="BQ6" s="19" t="s">
        <v>195</v>
      </c>
      <c r="BR6" s="19" t="s">
        <v>197</v>
      </c>
      <c r="BS6" s="18" t="s">
        <v>191</v>
      </c>
      <c r="BT6" s="19" t="s">
        <v>195</v>
      </c>
      <c r="BU6" s="162" t="s">
        <v>219</v>
      </c>
      <c r="BV6" s="19" t="s">
        <v>197</v>
      </c>
      <c r="BW6" s="162" t="s">
        <v>219</v>
      </c>
      <c r="BX6" s="20" t="s">
        <v>191</v>
      </c>
      <c r="BY6" s="163" t="s">
        <v>220</v>
      </c>
      <c r="BZ6" s="1439"/>
      <c r="CA6" s="164" t="s">
        <v>221</v>
      </c>
      <c r="CB6" s="64" t="s">
        <v>195</v>
      </c>
      <c r="CC6" s="162" t="s">
        <v>219</v>
      </c>
      <c r="CD6" s="19" t="s">
        <v>197</v>
      </c>
      <c r="CE6" s="162" t="s">
        <v>219</v>
      </c>
      <c r="CF6" s="20" t="s">
        <v>191</v>
      </c>
      <c r="CG6" s="163" t="s">
        <v>220</v>
      </c>
      <c r="CH6" s="19" t="s">
        <v>195</v>
      </c>
      <c r="CI6" s="162" t="s">
        <v>219</v>
      </c>
      <c r="CJ6" s="19" t="s">
        <v>197</v>
      </c>
      <c r="CK6" s="162" t="s">
        <v>219</v>
      </c>
      <c r="CL6" s="20" t="s">
        <v>191</v>
      </c>
      <c r="CM6" s="163" t="s">
        <v>220</v>
      </c>
      <c r="CN6" s="1439"/>
      <c r="CO6" s="165" t="s">
        <v>221</v>
      </c>
      <c r="CP6" s="128" t="s">
        <v>236</v>
      </c>
      <c r="CQ6" s="18" t="s">
        <v>237</v>
      </c>
      <c r="CR6" s="143" t="s">
        <v>238</v>
      </c>
      <c r="CS6" s="131" t="s">
        <v>236</v>
      </c>
      <c r="CT6" s="18" t="s">
        <v>237</v>
      </c>
      <c r="CU6" s="130" t="s">
        <v>238</v>
      </c>
      <c r="CV6" s="1447"/>
      <c r="CW6" s="1517"/>
    </row>
    <row r="7" spans="1:102" s="7" customFormat="1" ht="30" customHeight="1" thickBot="1" x14ac:dyDescent="0.2">
      <c r="A7" s="46" t="e">
        <f>#REF!</f>
        <v>#REF!</v>
      </c>
      <c r="B7" s="58" t="str">
        <f>'Ⅰ.入学状況等（准看・専攻科）'!E8</f>
        <v>選択してください</v>
      </c>
      <c r="C7" s="58" t="str">
        <f>'Ⅰ.入学状況等（准看・専攻科）'!E6</f>
        <v>選択してください</v>
      </c>
      <c r="D7" s="57">
        <f>'Ⅰ.入学状況等（准看・専攻科）'!C18</f>
        <v>0</v>
      </c>
      <c r="E7" s="54">
        <f>'Ⅰ.入学状況等（准看・専攻科）'!C19</f>
        <v>0</v>
      </c>
      <c r="F7" s="55">
        <f>SUM(D7:E7)</f>
        <v>0</v>
      </c>
      <c r="G7" s="31">
        <f>'Ⅰ.入学状況等（准看・専攻科）'!F18</f>
        <v>0</v>
      </c>
      <c r="H7" s="31">
        <f>'Ⅰ.入学状況等（准看・専攻科）'!F19</f>
        <v>0</v>
      </c>
      <c r="I7" s="55">
        <f>SUM(G7:H7)</f>
        <v>0</v>
      </c>
      <c r="J7" s="31">
        <f>'Ⅰ.入学状況等（准看・専攻科）'!I18</f>
        <v>0</v>
      </c>
      <c r="K7" s="31">
        <f>'Ⅰ.入学状況等（准看・専攻科）'!I19</f>
        <v>0</v>
      </c>
      <c r="L7" s="55">
        <f>SUM(J7:K7)</f>
        <v>0</v>
      </c>
      <c r="M7" s="31">
        <f>'Ⅰ.入学状況等（准看・専攻科）'!L18</f>
        <v>0</v>
      </c>
      <c r="N7" s="31">
        <f>'Ⅰ.入学状況等（准看・専攻科）'!L19</f>
        <v>0</v>
      </c>
      <c r="O7" s="55">
        <f>SUM(M7:N7)</f>
        <v>0</v>
      </c>
      <c r="P7" s="31">
        <f>'Ⅰ.入学状況等（准看・専攻科）'!O18</f>
        <v>0</v>
      </c>
      <c r="Q7" s="31">
        <f>'Ⅰ.入学状況等（准看・専攻科）'!O19</f>
        <v>0</v>
      </c>
      <c r="R7" s="55">
        <f>SUM(P7:Q7)</f>
        <v>0</v>
      </c>
      <c r="S7" s="104" t="e">
        <f>I7/R7</f>
        <v>#DIV/0!</v>
      </c>
      <c r="T7" s="66" t="e">
        <f>R7/F7</f>
        <v>#DIV/0!</v>
      </c>
      <c r="U7" s="60">
        <f>SUM(V7:W7)</f>
        <v>0</v>
      </c>
      <c r="V7" s="31">
        <f>'Ⅰ.入学状況等（准看・専攻科）'!R18</f>
        <v>0</v>
      </c>
      <c r="W7" s="31">
        <f>'Ⅰ.入学状況等（准看・専攻科）'!R19</f>
        <v>0</v>
      </c>
      <c r="X7" s="55">
        <f>SUM(Y7:Z7)</f>
        <v>0</v>
      </c>
      <c r="Y7" s="31">
        <f>'Ⅰ.入学状況等（准看・専攻科）'!U18</f>
        <v>0</v>
      </c>
      <c r="Z7" s="31">
        <f>'Ⅰ.入学状況等（准看・専攻科）'!U19</f>
        <v>0</v>
      </c>
      <c r="AA7" s="55">
        <f>SUM(AB7:AC7)</f>
        <v>0</v>
      </c>
      <c r="AB7" s="31">
        <f>'Ⅰ.入学状況等（准看・専攻科）'!X18</f>
        <v>0</v>
      </c>
      <c r="AC7" s="31">
        <f>'Ⅰ.入学状況等（准看・専攻科）'!X19</f>
        <v>0</v>
      </c>
      <c r="AD7" s="55">
        <f>SUM(AE7:AF7)</f>
        <v>0</v>
      </c>
      <c r="AE7" s="31">
        <f>'Ⅰ.入学状況等（准看・専攻科）'!AA18</f>
        <v>0</v>
      </c>
      <c r="AF7" s="31">
        <f>'Ⅰ.入学状況等（准看・専攻科）'!AA19</f>
        <v>0</v>
      </c>
      <c r="AG7" s="55">
        <f>SUM(AH7:AI7)</f>
        <v>0</v>
      </c>
      <c r="AH7" s="55">
        <f>'Ⅰ.入学状況等（准看・専攻科）'!AD18</f>
        <v>0</v>
      </c>
      <c r="AI7" s="56">
        <f>'Ⅰ.入学状況等（准看・専攻科）'!AD19</f>
        <v>0</v>
      </c>
      <c r="AJ7" s="34">
        <f>'Ⅰ.入学状況等（准看・専攻科）'!C32</f>
        <v>0</v>
      </c>
      <c r="AK7" s="31">
        <f>'Ⅰ.入学状況等（准看・専攻科）'!D33</f>
        <v>0</v>
      </c>
      <c r="AL7" s="31">
        <f>'Ⅰ.入学状況等（准看・専攻科）'!C34</f>
        <v>0</v>
      </c>
      <c r="AM7" s="31">
        <f>'Ⅰ.入学状況等（准看・専攻科）'!D35</f>
        <v>0</v>
      </c>
      <c r="AN7" s="55">
        <f>SUM(AJ7,AL7)</f>
        <v>0</v>
      </c>
      <c r="AO7" s="55">
        <f>SUM(AK7,AM7)</f>
        <v>0</v>
      </c>
      <c r="AP7" s="31">
        <f>'Ⅰ.入学状況等（准看・専攻科）'!F32</f>
        <v>0</v>
      </c>
      <c r="AQ7" s="31">
        <f>'Ⅰ.入学状況等（准看・専攻科）'!G33</f>
        <v>0</v>
      </c>
      <c r="AR7" s="31">
        <f>'Ⅰ.入学状況等（准看・専攻科）'!F34</f>
        <v>0</v>
      </c>
      <c r="AS7" s="31">
        <f>'Ⅰ.入学状況等（准看・専攻科）'!G35</f>
        <v>0</v>
      </c>
      <c r="AT7" s="55">
        <f>SUM(AP7,AR7)</f>
        <v>0</v>
      </c>
      <c r="AU7" s="55">
        <f>SUM(AQ7,AS7)</f>
        <v>0</v>
      </c>
      <c r="AV7" s="31">
        <f>'Ⅰ.入学状況等（准看・専攻科）'!I32</f>
        <v>0</v>
      </c>
      <c r="AW7" s="31">
        <f>'Ⅰ.入学状況等（准看・専攻科）'!J33</f>
        <v>0</v>
      </c>
      <c r="AX7" s="31">
        <f>'Ⅰ.入学状況等（准看・専攻科）'!I34</f>
        <v>0</v>
      </c>
      <c r="AY7" s="31">
        <f>'Ⅰ.入学状況等（准看・専攻科）'!J35</f>
        <v>0</v>
      </c>
      <c r="AZ7" s="55">
        <f>SUM(AV7,AX7)</f>
        <v>0</v>
      </c>
      <c r="BA7" s="55">
        <f>SUM(AW7,AY7)</f>
        <v>0</v>
      </c>
      <c r="BB7" s="31">
        <f>'Ⅰ.入学状況等（准看・専攻科）'!L32</f>
        <v>0</v>
      </c>
      <c r="BC7" s="31">
        <f>'Ⅰ.入学状況等（准看・専攻科）'!M33</f>
        <v>0</v>
      </c>
      <c r="BD7" s="31">
        <f>'Ⅰ.入学状況等（准看・専攻科）'!L34</f>
        <v>0</v>
      </c>
      <c r="BE7" s="31">
        <f>'Ⅰ.入学状況等（准看・専攻科）'!M35</f>
        <v>0</v>
      </c>
      <c r="BF7" s="55">
        <f>SUM(BB7,BD7)</f>
        <v>0</v>
      </c>
      <c r="BG7" s="55">
        <f>SUM(BC7,BE7)</f>
        <v>0</v>
      </c>
      <c r="BH7" s="31">
        <f>'Ⅰ.入学状況等（准看・専攻科）'!O32</f>
        <v>0</v>
      </c>
      <c r="BI7" s="31">
        <f>'Ⅰ.入学状況等（准看・専攻科）'!O34</f>
        <v>0</v>
      </c>
      <c r="BJ7" s="55">
        <f>SUM(BH7:BI7)</f>
        <v>0</v>
      </c>
      <c r="BK7" s="31">
        <f>'Ⅰ.入学状況等（准看・専攻科）'!R32</f>
        <v>0</v>
      </c>
      <c r="BL7" s="31">
        <f>'Ⅰ.入学状況等（准看・専攻科）'!R34</f>
        <v>0</v>
      </c>
      <c r="BM7" s="55">
        <f>SUM(BK7:BL7)</f>
        <v>0</v>
      </c>
      <c r="BN7" s="31">
        <f>'Ⅰ.入学状況等（准看・専攻科）'!U32</f>
        <v>0</v>
      </c>
      <c r="BO7" s="31">
        <f>'Ⅰ.入学状況等（准看・専攻科）'!U34</f>
        <v>0</v>
      </c>
      <c r="BP7" s="55">
        <f>SUM(BN7:BO7)</f>
        <v>0</v>
      </c>
      <c r="BQ7" s="31">
        <f>'Ⅰ.入学状況等（准看・専攻科）'!X32</f>
        <v>0</v>
      </c>
      <c r="BR7" s="31">
        <f>'Ⅰ.入学状況等（准看・専攻科）'!X34</f>
        <v>0</v>
      </c>
      <c r="BS7" s="55">
        <f>SUM(BQ7:BR7)</f>
        <v>0</v>
      </c>
      <c r="BT7" s="31">
        <f>'Ⅰ.入学状況等（准看・専攻科）'!AA32</f>
        <v>0</v>
      </c>
      <c r="BU7" s="31">
        <f>'Ⅰ.入学状況等（准看・専攻科）'!AB33</f>
        <v>0</v>
      </c>
      <c r="BV7" s="31">
        <f>'Ⅰ.入学状況等（准看・専攻科）'!AA34</f>
        <v>0</v>
      </c>
      <c r="BW7" s="31">
        <f>'Ⅰ.入学状況等（准看・専攻科）'!AB35</f>
        <v>0</v>
      </c>
      <c r="BX7" s="55">
        <f>SUM(BT7,BV7)</f>
        <v>0</v>
      </c>
      <c r="BY7" s="55">
        <f>SUM(BU7,BW7)</f>
        <v>0</v>
      </c>
      <c r="BZ7" s="55">
        <f>'Ⅰ.入学状況等（准看・専攻科）'!AD36</f>
        <v>0</v>
      </c>
      <c r="CA7" s="142">
        <f>'Ⅰ.入学状況等（准看・専攻科）'!AE37</f>
        <v>0</v>
      </c>
      <c r="CB7" s="39">
        <f>'Ⅰ.入学状況等（准看・専攻科）'!AG32</f>
        <v>0</v>
      </c>
      <c r="CC7" s="31">
        <f>'Ⅰ.入学状況等（准看・専攻科）'!AH33</f>
        <v>0</v>
      </c>
      <c r="CD7" s="31">
        <f>'Ⅰ.入学状況等（准看・専攻科）'!AG34</f>
        <v>0</v>
      </c>
      <c r="CE7" s="31">
        <f>'Ⅰ.入学状況等（准看・専攻科）'!AH35</f>
        <v>0</v>
      </c>
      <c r="CF7" s="55">
        <f>SUM(CB7,CD7)</f>
        <v>0</v>
      </c>
      <c r="CG7" s="55">
        <f>SUM(CC7,CE7)</f>
        <v>0</v>
      </c>
      <c r="CH7" s="31">
        <f>'Ⅰ.入学状況等（准看・専攻科）'!AJ32</f>
        <v>0</v>
      </c>
      <c r="CI7" s="31">
        <f>'Ⅰ.入学状況等（准看・専攻科）'!AK33</f>
        <v>0</v>
      </c>
      <c r="CJ7" s="31">
        <f>'Ⅰ.入学状況等（准看・専攻科）'!AJ34</f>
        <v>0</v>
      </c>
      <c r="CK7" s="31">
        <f>'Ⅰ.入学状況等（准看・専攻科）'!AK35</f>
        <v>0</v>
      </c>
      <c r="CL7" s="55">
        <f>SUM(CH7,CJ7)</f>
        <v>0</v>
      </c>
      <c r="CM7" s="55">
        <f>SUM(CI7,CK7)</f>
        <v>0</v>
      </c>
      <c r="CN7" s="55">
        <f>'Ⅰ.入学状況等（准看・専攻科）'!AM36</f>
        <v>0</v>
      </c>
      <c r="CO7" s="56">
        <f>'Ⅰ.入学状況等（准看・専攻科）'!AN37</f>
        <v>0</v>
      </c>
      <c r="CP7" s="63">
        <f>'Ⅰ.入学状況等（准看・専攻科）'!AP32</f>
        <v>0</v>
      </c>
      <c r="CQ7" s="55">
        <f>'Ⅰ.入学状況等（准看・専攻科）'!AP34</f>
        <v>0</v>
      </c>
      <c r="CR7" s="142">
        <f>SUM(CP7:CQ7)</f>
        <v>0</v>
      </c>
      <c r="CS7" s="60">
        <f>'Ⅰ.入学状況等（准看・専攻科）'!AS32</f>
        <v>0</v>
      </c>
      <c r="CT7" s="55">
        <f>'Ⅰ.入学状況等（准看・専攻科）'!AS34</f>
        <v>0</v>
      </c>
      <c r="CU7" s="56">
        <f>SUM(CS7:CT7)</f>
        <v>0</v>
      </c>
      <c r="CV7" s="63">
        <f>'Ⅰ.入学状況等（准看・専攻科）'!AV36</f>
        <v>0</v>
      </c>
      <c r="CW7" s="56">
        <f>'Ⅰ.入学状況等（准看・専攻科）'!AW37</f>
        <v>0</v>
      </c>
    </row>
    <row r="8" spans="1:102" s="7" customFormat="1" x14ac:dyDescent="0.15"/>
    <row r="9" spans="1:102" s="7" customFormat="1" ht="14.25" x14ac:dyDescent="0.15">
      <c r="A9" s="4"/>
      <c r="B9" s="4"/>
      <c r="C9" s="4"/>
      <c r="D9" s="4"/>
      <c r="E9" s="4"/>
      <c r="F9" s="4"/>
      <c r="G9" s="10"/>
      <c r="H9" s="10"/>
    </row>
    <row r="10" spans="1:102" s="7" customFormat="1" x14ac:dyDescent="0.15"/>
    <row r="11" spans="1:102" s="7" customFormat="1" x14ac:dyDescent="0.15"/>
    <row r="12" spans="1:102" s="7" customFormat="1" x14ac:dyDescent="0.15"/>
    <row r="13" spans="1:102" s="7" customFormat="1" x14ac:dyDescent="0.15"/>
    <row r="14" spans="1:102" s="7" customFormat="1" x14ac:dyDescent="0.15"/>
    <row r="15" spans="1:102" s="7" customFormat="1" x14ac:dyDescent="0.15"/>
    <row r="16" spans="1:102" s="7" customFormat="1" x14ac:dyDescent="0.15"/>
    <row r="17" s="7" customFormat="1" x14ac:dyDescent="0.15"/>
    <row r="18" s="7" customFormat="1" x14ac:dyDescent="0.15"/>
    <row r="19" s="7" customFormat="1" x14ac:dyDescent="0.15"/>
    <row r="20" s="7" customFormat="1" x14ac:dyDescent="0.15"/>
    <row r="21" s="7" customFormat="1" x14ac:dyDescent="0.15"/>
    <row r="22" s="7" customFormat="1" x14ac:dyDescent="0.15"/>
    <row r="23" s="7" customFormat="1" x14ac:dyDescent="0.15"/>
    <row r="24" s="7" customFormat="1" x14ac:dyDescent="0.15"/>
    <row r="25" s="7" customFormat="1" x14ac:dyDescent="0.15"/>
  </sheetData>
  <mergeCells count="72">
    <mergeCell ref="AJ2:CW2"/>
    <mergeCell ref="A3:A6"/>
    <mergeCell ref="B3:B6"/>
    <mergeCell ref="C3:C6"/>
    <mergeCell ref="D3:F4"/>
    <mergeCell ref="G3:I4"/>
    <mergeCell ref="J3:L4"/>
    <mergeCell ref="M3:O4"/>
    <mergeCell ref="P3:R4"/>
    <mergeCell ref="S3:S6"/>
    <mergeCell ref="T3:T6"/>
    <mergeCell ref="W5:W6"/>
    <mergeCell ref="AE5:AE6"/>
    <mergeCell ref="X5:X6"/>
    <mergeCell ref="A2:C2"/>
    <mergeCell ref="D2:T2"/>
    <mergeCell ref="U2:AI2"/>
    <mergeCell ref="D5:D6"/>
    <mergeCell ref="E5:E6"/>
    <mergeCell ref="F5:F6"/>
    <mergeCell ref="G5:G6"/>
    <mergeCell ref="H5:H6"/>
    <mergeCell ref="AA5:AA6"/>
    <mergeCell ref="AB5:AB6"/>
    <mergeCell ref="AC5:AC6"/>
    <mergeCell ref="AD5:AD6"/>
    <mergeCell ref="I5:I6"/>
    <mergeCell ref="J5:J6"/>
    <mergeCell ref="K5:K6"/>
    <mergeCell ref="L5:L6"/>
    <mergeCell ref="Q5:Q6"/>
    <mergeCell ref="M5:M6"/>
    <mergeCell ref="CV3:CW4"/>
    <mergeCell ref="AJ3:CA3"/>
    <mergeCell ref="CN4:CN6"/>
    <mergeCell ref="N5:N6"/>
    <mergeCell ref="O5:O6"/>
    <mergeCell ref="P5:P6"/>
    <mergeCell ref="R5:R6"/>
    <mergeCell ref="U5:U6"/>
    <mergeCell ref="AG5:AG6"/>
    <mergeCell ref="Y5:Y6"/>
    <mergeCell ref="Z5:Z6"/>
    <mergeCell ref="CV5:CV6"/>
    <mergeCell ref="CW5:CW6"/>
    <mergeCell ref="AV4:BA5"/>
    <mergeCell ref="BB4:BG5"/>
    <mergeCell ref="BH4:BJ5"/>
    <mergeCell ref="BK4:BM5"/>
    <mergeCell ref="CB4:CG5"/>
    <mergeCell ref="CH4:CM5"/>
    <mergeCell ref="BZ4:BZ6"/>
    <mergeCell ref="CA4:CA5"/>
    <mergeCell ref="BN4:BP5"/>
    <mergeCell ref="BQ4:BS5"/>
    <mergeCell ref="BT4:BY5"/>
    <mergeCell ref="V5:V6"/>
    <mergeCell ref="CB3:CO3"/>
    <mergeCell ref="CO4:CO5"/>
    <mergeCell ref="CP3:CR5"/>
    <mergeCell ref="CS3:CU5"/>
    <mergeCell ref="AH5:AH6"/>
    <mergeCell ref="AI5:AI6"/>
    <mergeCell ref="AJ4:AO5"/>
    <mergeCell ref="AP4:AU5"/>
    <mergeCell ref="U3:AI3"/>
    <mergeCell ref="U4:W4"/>
    <mergeCell ref="X4:Z4"/>
    <mergeCell ref="AA4:AC4"/>
    <mergeCell ref="AD4:AF4"/>
    <mergeCell ref="AG4:AI4"/>
    <mergeCell ref="AF5:AF6"/>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1" tint="0.14999847407452621"/>
  </sheetPr>
  <dimension ref="A1:CQ22"/>
  <sheetViews>
    <sheetView workbookViewId="0"/>
  </sheetViews>
  <sheetFormatPr defaultColWidth="7.5" defaultRowHeight="13.5" x14ac:dyDescent="0.15"/>
  <cols>
    <col min="1" max="1" width="35.625" style="1" customWidth="1"/>
    <col min="2" max="2" width="7.125" style="1" bestFit="1" customWidth="1"/>
    <col min="3" max="3" width="6.25" style="1" bestFit="1" customWidth="1"/>
    <col min="4" max="30" width="3.375" style="1" bestFit="1" customWidth="1"/>
    <col min="31" max="32" width="8.125" style="1" bestFit="1" customWidth="1"/>
    <col min="33" max="38" width="3.375" style="1" customWidth="1"/>
    <col min="39" max="41" width="4.625" style="1" customWidth="1"/>
    <col min="42" max="42" width="3.375" style="1" bestFit="1" customWidth="1"/>
    <col min="43" max="43" width="6.375" style="1" bestFit="1" customWidth="1"/>
    <col min="44" max="44" width="3.375" style="1" bestFit="1" customWidth="1"/>
    <col min="45" max="45" width="6.375" style="1" bestFit="1" customWidth="1"/>
    <col min="46" max="46" width="3.375" style="1" bestFit="1" customWidth="1"/>
    <col min="47" max="47" width="6.375" style="1" bestFit="1" customWidth="1"/>
    <col min="48" max="48" width="3.375" style="1" bestFit="1" customWidth="1"/>
    <col min="49" max="49" width="6.375" style="1" bestFit="1" customWidth="1"/>
    <col min="50" max="50" width="3.375" style="1" bestFit="1" customWidth="1"/>
    <col min="51" max="51" width="6.375" style="1" bestFit="1" customWidth="1"/>
    <col min="52" max="52" width="3.375" style="1" bestFit="1" customWidth="1"/>
    <col min="53" max="53" width="6.375" style="1" bestFit="1" customWidth="1"/>
    <col min="54" max="60" width="3.375" style="1" bestFit="1" customWidth="1"/>
    <col min="61" max="61" width="6.375" style="1" bestFit="1" customWidth="1"/>
    <col min="62" max="62" width="3.375" style="1" bestFit="1" customWidth="1"/>
    <col min="63" max="63" width="6.375" style="1" bestFit="1" customWidth="1"/>
    <col min="64" max="64" width="3.375" style="1" bestFit="1" customWidth="1"/>
    <col min="65" max="65" width="6.375" style="1" bestFit="1" customWidth="1"/>
    <col min="66" max="66" width="3.375" style="1" bestFit="1" customWidth="1"/>
    <col min="67" max="67" width="6.375" style="1" bestFit="1" customWidth="1"/>
    <col min="68" max="68" width="3.375" style="1" bestFit="1" customWidth="1"/>
    <col min="69" max="69" width="6.375" style="1" bestFit="1" customWidth="1"/>
    <col min="70" max="70" width="3.375" style="1" bestFit="1" customWidth="1"/>
    <col min="71" max="71" width="6.375" style="1" bestFit="1" customWidth="1"/>
    <col min="72" max="72" width="7.125" style="1" bestFit="1" customWidth="1"/>
    <col min="73" max="73" width="6.375" style="1" bestFit="1" customWidth="1"/>
    <col min="74" max="74" width="3.375" style="1" bestFit="1" customWidth="1"/>
    <col min="75" max="75" width="6.375" style="1" bestFit="1" customWidth="1"/>
    <col min="76" max="76" width="3.375" style="1" bestFit="1" customWidth="1"/>
    <col min="77" max="77" width="6.375" style="1" bestFit="1" customWidth="1"/>
    <col min="78" max="78" width="3.375" style="1" bestFit="1" customWidth="1"/>
    <col min="79" max="79" width="6.375" style="1" bestFit="1" customWidth="1"/>
    <col min="80" max="80" width="3.375" style="1" bestFit="1" customWidth="1"/>
    <col min="81" max="81" width="6.375" style="1" bestFit="1" customWidth="1"/>
    <col min="82" max="82" width="3.375" style="1" bestFit="1" customWidth="1"/>
    <col min="83" max="83" width="6.375" style="1" bestFit="1" customWidth="1"/>
    <col min="84" max="84" width="3.375" style="1" bestFit="1" customWidth="1"/>
    <col min="85" max="85" width="6.375" style="1" bestFit="1" customWidth="1"/>
    <col min="86" max="86" width="5.25" style="1" bestFit="1" customWidth="1"/>
    <col min="87" max="87" width="6.375" style="1" bestFit="1" customWidth="1"/>
    <col min="88" max="93" width="3.375" style="1" bestFit="1" customWidth="1"/>
    <col min="94" max="94" width="5.25" style="1" bestFit="1" customWidth="1"/>
    <col min="95" max="95" width="6.375" style="1" bestFit="1" customWidth="1"/>
    <col min="96" max="16384" width="7.5" style="1"/>
  </cols>
  <sheetData>
    <row r="1" spans="1:95" s="7" customFormat="1" ht="21.75" thickBot="1" x14ac:dyDescent="0.2">
      <c r="A1" s="135" t="s">
        <v>181</v>
      </c>
    </row>
    <row r="2" spans="1:95" s="7" customFormat="1" ht="30" customHeight="1" thickBot="1" x14ac:dyDescent="0.2">
      <c r="A2" s="1423" t="s">
        <v>204</v>
      </c>
      <c r="B2" s="1423"/>
      <c r="C2" s="1423"/>
      <c r="D2" s="1421" t="s">
        <v>177</v>
      </c>
      <c r="E2" s="1421"/>
      <c r="F2" s="1421"/>
      <c r="G2" s="1421"/>
      <c r="H2" s="1421"/>
      <c r="I2" s="1421"/>
      <c r="J2" s="1421"/>
      <c r="K2" s="1421"/>
      <c r="L2" s="1421"/>
      <c r="M2" s="1421"/>
      <c r="N2" s="1421"/>
      <c r="O2" s="1421"/>
      <c r="P2" s="1421"/>
      <c r="Q2" s="1421"/>
      <c r="R2" s="1421"/>
      <c r="S2" s="1421"/>
      <c r="T2" s="1421"/>
      <c r="U2" s="1421"/>
      <c r="V2" s="1421"/>
      <c r="W2" s="1421"/>
      <c r="X2" s="1421"/>
      <c r="Y2" s="1421"/>
      <c r="Z2" s="1421"/>
      <c r="AA2" s="1421"/>
      <c r="AB2" s="1421"/>
      <c r="AC2" s="1421"/>
      <c r="AD2" s="1421"/>
      <c r="AE2" s="1421"/>
      <c r="AF2" s="1529"/>
      <c r="AG2" s="1525" t="s">
        <v>178</v>
      </c>
      <c r="AH2" s="1526"/>
      <c r="AI2" s="1526"/>
      <c r="AJ2" s="1526"/>
      <c r="AK2" s="1526"/>
      <c r="AL2" s="1526"/>
      <c r="AM2" s="1526"/>
      <c r="AN2" s="1526"/>
      <c r="AO2" s="1527"/>
      <c r="AP2" s="1528" t="s">
        <v>179</v>
      </c>
      <c r="AQ2" s="1421"/>
      <c r="AR2" s="1421"/>
      <c r="AS2" s="1421"/>
      <c r="AT2" s="1421"/>
      <c r="AU2" s="1421"/>
      <c r="AV2" s="1421"/>
      <c r="AW2" s="1421"/>
      <c r="AX2" s="1421"/>
      <c r="AY2" s="1421"/>
      <c r="AZ2" s="1421"/>
      <c r="BA2" s="1421"/>
      <c r="BB2" s="1421"/>
      <c r="BC2" s="1421"/>
      <c r="BD2" s="1421"/>
      <c r="BE2" s="1421"/>
      <c r="BF2" s="1421"/>
      <c r="BG2" s="1421"/>
      <c r="BH2" s="1421"/>
      <c r="BI2" s="1421"/>
      <c r="BJ2" s="1421"/>
      <c r="BK2" s="1421"/>
      <c r="BL2" s="1421"/>
      <c r="BM2" s="1421"/>
      <c r="BN2" s="1421"/>
      <c r="BO2" s="1421"/>
      <c r="BP2" s="1421"/>
      <c r="BQ2" s="1421"/>
      <c r="BR2" s="1421"/>
      <c r="BS2" s="1421"/>
      <c r="BT2" s="1421"/>
      <c r="BU2" s="1421"/>
      <c r="BV2" s="1421"/>
      <c r="BW2" s="1421"/>
      <c r="BX2" s="1421"/>
      <c r="BY2" s="1421"/>
      <c r="BZ2" s="1421"/>
      <c r="CA2" s="1421"/>
      <c r="CB2" s="1421"/>
      <c r="CC2" s="1421"/>
      <c r="CD2" s="1421"/>
      <c r="CE2" s="1421"/>
      <c r="CF2" s="1421"/>
      <c r="CG2" s="1421"/>
      <c r="CH2" s="1421"/>
      <c r="CI2" s="1421"/>
      <c r="CJ2" s="1421"/>
      <c r="CK2" s="1421"/>
      <c r="CL2" s="1421"/>
      <c r="CM2" s="1421"/>
      <c r="CN2" s="1421"/>
      <c r="CO2" s="1421"/>
      <c r="CP2" s="1421"/>
      <c r="CQ2" s="1421"/>
    </row>
    <row r="3" spans="1:95" s="7" customFormat="1" ht="20.100000000000001" customHeight="1" x14ac:dyDescent="0.15">
      <c r="A3" s="1518" t="s">
        <v>106</v>
      </c>
      <c r="B3" s="1483" t="s">
        <v>114</v>
      </c>
      <c r="C3" s="1486" t="s">
        <v>138</v>
      </c>
      <c r="D3" s="1473" t="s">
        <v>109</v>
      </c>
      <c r="E3" s="1473"/>
      <c r="F3" s="1474"/>
      <c r="G3" s="1472" t="s">
        <v>110</v>
      </c>
      <c r="H3" s="1473"/>
      <c r="I3" s="1474"/>
      <c r="J3" s="1472" t="s">
        <v>107</v>
      </c>
      <c r="K3" s="1473"/>
      <c r="L3" s="1474"/>
      <c r="M3" s="1472" t="s">
        <v>108</v>
      </c>
      <c r="N3" s="1473"/>
      <c r="O3" s="1474"/>
      <c r="P3" s="1472" t="s">
        <v>111</v>
      </c>
      <c r="Q3" s="1473"/>
      <c r="R3" s="1474"/>
      <c r="S3" s="1472" t="s">
        <v>205</v>
      </c>
      <c r="T3" s="1473"/>
      <c r="U3" s="1474"/>
      <c r="V3" s="1472" t="s">
        <v>60</v>
      </c>
      <c r="W3" s="1473"/>
      <c r="X3" s="1474"/>
      <c r="Y3" s="1472" t="s">
        <v>139</v>
      </c>
      <c r="Z3" s="1473"/>
      <c r="AA3" s="1474"/>
      <c r="AB3" s="1472" t="s">
        <v>11</v>
      </c>
      <c r="AC3" s="1473"/>
      <c r="AD3" s="1474"/>
      <c r="AE3" s="1531" t="s">
        <v>112</v>
      </c>
      <c r="AF3" s="1534" t="s">
        <v>113</v>
      </c>
      <c r="AG3" s="1506" t="s">
        <v>74</v>
      </c>
      <c r="AH3" s="1497"/>
      <c r="AI3" s="1497"/>
      <c r="AJ3" s="1497"/>
      <c r="AK3" s="1497"/>
      <c r="AL3" s="1497"/>
      <c r="AM3" s="1497"/>
      <c r="AN3" s="1497"/>
      <c r="AO3" s="1507"/>
      <c r="AP3" s="1426" t="s">
        <v>128</v>
      </c>
      <c r="AQ3" s="1426"/>
      <c r="AR3" s="1426"/>
      <c r="AS3" s="1426"/>
      <c r="AT3" s="1426"/>
      <c r="AU3" s="1426"/>
      <c r="AV3" s="1426"/>
      <c r="AW3" s="1426"/>
      <c r="AX3" s="1426"/>
      <c r="AY3" s="1426"/>
      <c r="AZ3" s="1426"/>
      <c r="BA3" s="1426"/>
      <c r="BB3" s="1426"/>
      <c r="BC3" s="1426"/>
      <c r="BD3" s="1426"/>
      <c r="BE3" s="1426"/>
      <c r="BF3" s="1426"/>
      <c r="BG3" s="1426"/>
      <c r="BH3" s="1426"/>
      <c r="BI3" s="1426"/>
      <c r="BJ3" s="1426"/>
      <c r="BK3" s="1426"/>
      <c r="BL3" s="1426"/>
      <c r="BM3" s="1426"/>
      <c r="BN3" s="1426"/>
      <c r="BO3" s="1426"/>
      <c r="BP3" s="1426"/>
      <c r="BQ3" s="1426"/>
      <c r="BR3" s="1426"/>
      <c r="BS3" s="1426"/>
      <c r="BT3" s="1426"/>
      <c r="BU3" s="1426"/>
      <c r="BV3" s="1458" t="s">
        <v>201</v>
      </c>
      <c r="BW3" s="1426"/>
      <c r="BX3" s="1426"/>
      <c r="BY3" s="1426"/>
      <c r="BZ3" s="1426"/>
      <c r="CA3" s="1426"/>
      <c r="CB3" s="1426"/>
      <c r="CC3" s="1426"/>
      <c r="CD3" s="1426"/>
      <c r="CE3" s="1426"/>
      <c r="CF3" s="1426"/>
      <c r="CG3" s="1426"/>
      <c r="CH3" s="1426"/>
      <c r="CI3" s="1459"/>
      <c r="CJ3" s="1452" t="s">
        <v>21</v>
      </c>
      <c r="CK3" s="1452"/>
      <c r="CL3" s="1452"/>
      <c r="CM3" s="1454" t="s">
        <v>11</v>
      </c>
      <c r="CN3" s="1452"/>
      <c r="CO3" s="1455"/>
      <c r="CP3" s="1449" t="s">
        <v>135</v>
      </c>
      <c r="CQ3" s="1514"/>
    </row>
    <row r="4" spans="1:95" s="7" customFormat="1" ht="13.5" customHeight="1" x14ac:dyDescent="0.15">
      <c r="A4" s="1519"/>
      <c r="B4" s="1484"/>
      <c r="C4" s="1487"/>
      <c r="D4" s="1431"/>
      <c r="E4" s="1431"/>
      <c r="F4" s="1432"/>
      <c r="G4" s="1434"/>
      <c r="H4" s="1431"/>
      <c r="I4" s="1432"/>
      <c r="J4" s="1434"/>
      <c r="K4" s="1431"/>
      <c r="L4" s="1432"/>
      <c r="M4" s="1434"/>
      <c r="N4" s="1431"/>
      <c r="O4" s="1432"/>
      <c r="P4" s="1434"/>
      <c r="Q4" s="1431"/>
      <c r="R4" s="1432"/>
      <c r="S4" s="1434"/>
      <c r="T4" s="1431"/>
      <c r="U4" s="1432"/>
      <c r="V4" s="1434"/>
      <c r="W4" s="1431"/>
      <c r="X4" s="1432"/>
      <c r="Y4" s="1434"/>
      <c r="Z4" s="1431"/>
      <c r="AA4" s="1432"/>
      <c r="AB4" s="1434"/>
      <c r="AC4" s="1431"/>
      <c r="AD4" s="1432"/>
      <c r="AE4" s="1532"/>
      <c r="AF4" s="1535"/>
      <c r="AG4" s="1530" t="s">
        <v>4</v>
      </c>
      <c r="AH4" s="1494"/>
      <c r="AI4" s="1495"/>
      <c r="AJ4" s="1468" t="s">
        <v>5</v>
      </c>
      <c r="AK4" s="1468"/>
      <c r="AL4" s="1468"/>
      <c r="AM4" s="1470" t="s">
        <v>97</v>
      </c>
      <c r="AN4" s="1470"/>
      <c r="AO4" s="1504"/>
      <c r="AP4" s="1429" t="s">
        <v>130</v>
      </c>
      <c r="AQ4" s="1429"/>
      <c r="AR4" s="1429"/>
      <c r="AS4" s="1429"/>
      <c r="AT4" s="1429"/>
      <c r="AU4" s="1430"/>
      <c r="AV4" s="1433" t="s">
        <v>20</v>
      </c>
      <c r="AW4" s="1429"/>
      <c r="AX4" s="1429"/>
      <c r="AY4" s="1429"/>
      <c r="AZ4" s="1429"/>
      <c r="BA4" s="1430"/>
      <c r="BB4" s="1433" t="s">
        <v>132</v>
      </c>
      <c r="BC4" s="1429"/>
      <c r="BD4" s="1430"/>
      <c r="BE4" s="1433" t="s">
        <v>198</v>
      </c>
      <c r="BF4" s="1429"/>
      <c r="BG4" s="1430"/>
      <c r="BH4" s="1433" t="s">
        <v>11</v>
      </c>
      <c r="BI4" s="1429"/>
      <c r="BJ4" s="1429"/>
      <c r="BK4" s="1429"/>
      <c r="BL4" s="1429"/>
      <c r="BM4" s="1430"/>
      <c r="BN4" s="1433" t="s">
        <v>47</v>
      </c>
      <c r="BO4" s="1429"/>
      <c r="BP4" s="1429"/>
      <c r="BQ4" s="1429"/>
      <c r="BR4" s="1429"/>
      <c r="BS4" s="1430"/>
      <c r="BT4" s="1437" t="s">
        <v>136</v>
      </c>
      <c r="BU4" s="1424"/>
      <c r="BV4" s="1435" t="s">
        <v>199</v>
      </c>
      <c r="BW4" s="1429"/>
      <c r="BX4" s="1429"/>
      <c r="BY4" s="1429"/>
      <c r="BZ4" s="1429"/>
      <c r="CA4" s="1430"/>
      <c r="CB4" s="1433" t="s">
        <v>200</v>
      </c>
      <c r="CC4" s="1429"/>
      <c r="CD4" s="1429"/>
      <c r="CE4" s="1429"/>
      <c r="CF4" s="1429"/>
      <c r="CG4" s="1430"/>
      <c r="CH4" s="1437" t="s">
        <v>222</v>
      </c>
      <c r="CI4" s="1427"/>
      <c r="CJ4" s="1453"/>
      <c r="CK4" s="1453"/>
      <c r="CL4" s="1453"/>
      <c r="CM4" s="1456"/>
      <c r="CN4" s="1453"/>
      <c r="CO4" s="1457"/>
      <c r="CP4" s="1447"/>
      <c r="CQ4" s="1504"/>
    </row>
    <row r="5" spans="1:95" s="7" customFormat="1" ht="13.5" customHeight="1" x14ac:dyDescent="0.15">
      <c r="A5" s="1519"/>
      <c r="B5" s="1484"/>
      <c r="C5" s="1487"/>
      <c r="D5" s="1429" t="s">
        <v>189</v>
      </c>
      <c r="E5" s="1433" t="s">
        <v>190</v>
      </c>
      <c r="F5" s="1460" t="s">
        <v>191</v>
      </c>
      <c r="G5" s="1433" t="s">
        <v>189</v>
      </c>
      <c r="H5" s="1433" t="s">
        <v>190</v>
      </c>
      <c r="I5" s="1460" t="s">
        <v>191</v>
      </c>
      <c r="J5" s="1433" t="s">
        <v>189</v>
      </c>
      <c r="K5" s="1433" t="s">
        <v>190</v>
      </c>
      <c r="L5" s="1460" t="s">
        <v>191</v>
      </c>
      <c r="M5" s="1433" t="s">
        <v>189</v>
      </c>
      <c r="N5" s="1433" t="s">
        <v>190</v>
      </c>
      <c r="O5" s="1460" t="s">
        <v>191</v>
      </c>
      <c r="P5" s="1460" t="s">
        <v>191</v>
      </c>
      <c r="Q5" s="1433" t="s">
        <v>88</v>
      </c>
      <c r="R5" s="1433" t="s">
        <v>122</v>
      </c>
      <c r="S5" s="1460" t="s">
        <v>191</v>
      </c>
      <c r="T5" s="1433" t="s">
        <v>88</v>
      </c>
      <c r="U5" s="1433" t="s">
        <v>122</v>
      </c>
      <c r="V5" s="1460" t="s">
        <v>191</v>
      </c>
      <c r="W5" s="1433" t="s">
        <v>88</v>
      </c>
      <c r="X5" s="1433" t="s">
        <v>122</v>
      </c>
      <c r="Y5" s="1460" t="s">
        <v>191</v>
      </c>
      <c r="Z5" s="1433" t="s">
        <v>88</v>
      </c>
      <c r="AA5" s="1433" t="s">
        <v>122</v>
      </c>
      <c r="AB5" s="1460" t="s">
        <v>191</v>
      </c>
      <c r="AC5" s="1433" t="s">
        <v>88</v>
      </c>
      <c r="AD5" s="1433" t="s">
        <v>122</v>
      </c>
      <c r="AE5" s="1532"/>
      <c r="AF5" s="1535"/>
      <c r="AG5" s="1516" t="s">
        <v>10</v>
      </c>
      <c r="AH5" s="1469" t="s">
        <v>88</v>
      </c>
      <c r="AI5" s="1469" t="s">
        <v>122</v>
      </c>
      <c r="AJ5" s="1471" t="s">
        <v>10</v>
      </c>
      <c r="AK5" s="1468" t="s">
        <v>88</v>
      </c>
      <c r="AL5" s="1468" t="s">
        <v>122</v>
      </c>
      <c r="AM5" s="1470" t="s">
        <v>10</v>
      </c>
      <c r="AN5" s="1470" t="s">
        <v>88</v>
      </c>
      <c r="AO5" s="1504" t="s">
        <v>122</v>
      </c>
      <c r="AP5" s="1431"/>
      <c r="AQ5" s="1431"/>
      <c r="AR5" s="1431"/>
      <c r="AS5" s="1431"/>
      <c r="AT5" s="1431"/>
      <c r="AU5" s="1432"/>
      <c r="AV5" s="1434"/>
      <c r="AW5" s="1431"/>
      <c r="AX5" s="1431"/>
      <c r="AY5" s="1431"/>
      <c r="AZ5" s="1431"/>
      <c r="BA5" s="1432"/>
      <c r="BB5" s="1434"/>
      <c r="BC5" s="1431"/>
      <c r="BD5" s="1432"/>
      <c r="BE5" s="1434"/>
      <c r="BF5" s="1431"/>
      <c r="BG5" s="1432"/>
      <c r="BH5" s="1434"/>
      <c r="BI5" s="1431"/>
      <c r="BJ5" s="1431"/>
      <c r="BK5" s="1431"/>
      <c r="BL5" s="1431"/>
      <c r="BM5" s="1432"/>
      <c r="BN5" s="1434"/>
      <c r="BO5" s="1431"/>
      <c r="BP5" s="1431"/>
      <c r="BQ5" s="1431"/>
      <c r="BR5" s="1431"/>
      <c r="BS5" s="1432"/>
      <c r="BT5" s="1438"/>
      <c r="BU5" s="1425"/>
      <c r="BV5" s="1436"/>
      <c r="BW5" s="1431"/>
      <c r="BX5" s="1431"/>
      <c r="BY5" s="1431"/>
      <c r="BZ5" s="1431"/>
      <c r="CA5" s="1432"/>
      <c r="CB5" s="1434"/>
      <c r="CC5" s="1431"/>
      <c r="CD5" s="1431"/>
      <c r="CE5" s="1431"/>
      <c r="CF5" s="1431"/>
      <c r="CG5" s="1432"/>
      <c r="CH5" s="1438"/>
      <c r="CI5" s="1428"/>
      <c r="CJ5" s="1501"/>
      <c r="CK5" s="1501"/>
      <c r="CL5" s="1501"/>
      <c r="CM5" s="1502"/>
      <c r="CN5" s="1501"/>
      <c r="CO5" s="1503"/>
      <c r="CP5" s="1447" t="s">
        <v>22</v>
      </c>
      <c r="CQ5" s="1517" t="s">
        <v>206</v>
      </c>
    </row>
    <row r="6" spans="1:95" s="7" customFormat="1" ht="24" x14ac:dyDescent="0.15">
      <c r="A6" s="1520"/>
      <c r="B6" s="1485"/>
      <c r="C6" s="1488"/>
      <c r="D6" s="1431"/>
      <c r="E6" s="1434"/>
      <c r="F6" s="1461"/>
      <c r="G6" s="1434"/>
      <c r="H6" s="1434"/>
      <c r="I6" s="1461"/>
      <c r="J6" s="1434"/>
      <c r="K6" s="1434"/>
      <c r="L6" s="1461"/>
      <c r="M6" s="1434"/>
      <c r="N6" s="1434"/>
      <c r="O6" s="1461"/>
      <c r="P6" s="1461"/>
      <c r="Q6" s="1434"/>
      <c r="R6" s="1434"/>
      <c r="S6" s="1461"/>
      <c r="T6" s="1434"/>
      <c r="U6" s="1434"/>
      <c r="V6" s="1461"/>
      <c r="W6" s="1434"/>
      <c r="X6" s="1434"/>
      <c r="Y6" s="1461"/>
      <c r="Z6" s="1434"/>
      <c r="AA6" s="1434"/>
      <c r="AB6" s="1461"/>
      <c r="AC6" s="1434"/>
      <c r="AD6" s="1434"/>
      <c r="AE6" s="1533"/>
      <c r="AF6" s="1511"/>
      <c r="AG6" s="1523"/>
      <c r="AH6" s="1524"/>
      <c r="AI6" s="1524"/>
      <c r="AJ6" s="1522"/>
      <c r="AK6" s="1469"/>
      <c r="AL6" s="1469"/>
      <c r="AM6" s="1471"/>
      <c r="AN6" s="1471"/>
      <c r="AO6" s="1505"/>
      <c r="AP6" s="21" t="s">
        <v>195</v>
      </c>
      <c r="AQ6" s="162" t="s">
        <v>219</v>
      </c>
      <c r="AR6" s="19" t="s">
        <v>197</v>
      </c>
      <c r="AS6" s="162" t="s">
        <v>219</v>
      </c>
      <c r="AT6" s="20" t="s">
        <v>191</v>
      </c>
      <c r="AU6" s="163" t="s">
        <v>220</v>
      </c>
      <c r="AV6" s="19" t="s">
        <v>195</v>
      </c>
      <c r="AW6" s="162" t="s">
        <v>219</v>
      </c>
      <c r="AX6" s="19" t="s">
        <v>197</v>
      </c>
      <c r="AY6" s="162" t="s">
        <v>219</v>
      </c>
      <c r="AZ6" s="20" t="s">
        <v>191</v>
      </c>
      <c r="BA6" s="163" t="s">
        <v>220</v>
      </c>
      <c r="BB6" s="19" t="s">
        <v>195</v>
      </c>
      <c r="BC6" s="19" t="s">
        <v>197</v>
      </c>
      <c r="BD6" s="18" t="s">
        <v>191</v>
      </c>
      <c r="BE6" s="19" t="s">
        <v>195</v>
      </c>
      <c r="BF6" s="19" t="s">
        <v>197</v>
      </c>
      <c r="BG6" s="18" t="s">
        <v>191</v>
      </c>
      <c r="BH6" s="19" t="s">
        <v>195</v>
      </c>
      <c r="BI6" s="162" t="s">
        <v>219</v>
      </c>
      <c r="BJ6" s="19" t="s">
        <v>197</v>
      </c>
      <c r="BK6" s="162" t="s">
        <v>219</v>
      </c>
      <c r="BL6" s="20" t="s">
        <v>191</v>
      </c>
      <c r="BM6" s="163" t="s">
        <v>220</v>
      </c>
      <c r="BN6" s="19" t="s">
        <v>195</v>
      </c>
      <c r="BO6" s="162" t="s">
        <v>219</v>
      </c>
      <c r="BP6" s="19" t="s">
        <v>197</v>
      </c>
      <c r="BQ6" s="162" t="s">
        <v>219</v>
      </c>
      <c r="BR6" s="20" t="s">
        <v>191</v>
      </c>
      <c r="BS6" s="163" t="s">
        <v>220</v>
      </c>
      <c r="BT6" s="1439"/>
      <c r="BU6" s="164" t="s">
        <v>219</v>
      </c>
      <c r="BV6" s="64" t="s">
        <v>195</v>
      </c>
      <c r="BW6" s="162" t="s">
        <v>219</v>
      </c>
      <c r="BX6" s="19" t="s">
        <v>197</v>
      </c>
      <c r="BY6" s="162" t="s">
        <v>219</v>
      </c>
      <c r="BZ6" s="20" t="s">
        <v>191</v>
      </c>
      <c r="CA6" s="163" t="s">
        <v>220</v>
      </c>
      <c r="CB6" s="19" t="s">
        <v>195</v>
      </c>
      <c r="CC6" s="162" t="s">
        <v>219</v>
      </c>
      <c r="CD6" s="19" t="s">
        <v>197</v>
      </c>
      <c r="CE6" s="162" t="s">
        <v>220</v>
      </c>
      <c r="CF6" s="20" t="s">
        <v>191</v>
      </c>
      <c r="CG6" s="163" t="s">
        <v>196</v>
      </c>
      <c r="CH6" s="1439"/>
      <c r="CI6" s="165" t="s">
        <v>219</v>
      </c>
      <c r="CJ6" s="128" t="s">
        <v>236</v>
      </c>
      <c r="CK6" s="18" t="s">
        <v>237</v>
      </c>
      <c r="CL6" s="143" t="s">
        <v>238</v>
      </c>
      <c r="CM6" s="131" t="s">
        <v>236</v>
      </c>
      <c r="CN6" s="18" t="s">
        <v>237</v>
      </c>
      <c r="CO6" s="130" t="s">
        <v>238</v>
      </c>
      <c r="CP6" s="1447"/>
      <c r="CQ6" s="1517"/>
    </row>
    <row r="7" spans="1:95" s="7" customFormat="1" ht="30" customHeight="1" thickBot="1" x14ac:dyDescent="0.2">
      <c r="A7" s="46" t="e">
        <f>#REF!</f>
        <v>#REF!</v>
      </c>
      <c r="B7" s="58" t="str">
        <f>'Ⅰ.入学状況等（准看・専攻科）'!E45</f>
        <v>選択してください</v>
      </c>
      <c r="C7" s="59"/>
      <c r="D7" s="57">
        <f>'Ⅰ.入学状況等（准看・専攻科）'!C57</f>
        <v>0</v>
      </c>
      <c r="E7" s="54">
        <f>'Ⅰ.入学状況等（准看・専攻科）'!C58</f>
        <v>0</v>
      </c>
      <c r="F7" s="55">
        <f>SUM(D7:E7)</f>
        <v>0</v>
      </c>
      <c r="G7" s="31">
        <f>'Ⅰ.入学状況等（准看・専攻科）'!F57</f>
        <v>0</v>
      </c>
      <c r="H7" s="31">
        <f>'Ⅰ.入学状況等（准看・専攻科）'!F58</f>
        <v>0</v>
      </c>
      <c r="I7" s="55">
        <f>SUM(G7:H7)</f>
        <v>0</v>
      </c>
      <c r="J7" s="31">
        <f>'Ⅰ.入学状況等（准看・専攻科）'!I57</f>
        <v>0</v>
      </c>
      <c r="K7" s="31">
        <f>'Ⅰ.入学状況等（准看・専攻科）'!I58</f>
        <v>0</v>
      </c>
      <c r="L7" s="55">
        <f>SUM(J7:K7)</f>
        <v>0</v>
      </c>
      <c r="M7" s="31">
        <f>'Ⅰ.入学状況等（准看・専攻科）'!L57</f>
        <v>0</v>
      </c>
      <c r="N7" s="31">
        <f>'Ⅰ.入学状況等（准看・専攻科）'!L58</f>
        <v>0</v>
      </c>
      <c r="O7" s="55">
        <f>SUM(M7:N7)</f>
        <v>0</v>
      </c>
      <c r="P7" s="55">
        <f>SUM(Q7:R7)</f>
        <v>0</v>
      </c>
      <c r="Q7" s="31">
        <f>'Ⅰ.入学状況等（准看・専攻科）'!O57</f>
        <v>0</v>
      </c>
      <c r="R7" s="31">
        <f>'Ⅰ.入学状況等（准看・専攻科）'!O58</f>
        <v>0</v>
      </c>
      <c r="S7" s="55">
        <f>SUM(T7:U7)</f>
        <v>0</v>
      </c>
      <c r="T7" s="31">
        <f>'Ⅰ.入学状況等（准看・専攻科）'!R57</f>
        <v>0</v>
      </c>
      <c r="U7" s="31">
        <f>'Ⅰ.入学状況等（准看・専攻科）'!R58</f>
        <v>0</v>
      </c>
      <c r="V7" s="55">
        <f>SUM(W7:X7)</f>
        <v>0</v>
      </c>
      <c r="W7" s="31">
        <f>'Ⅰ.入学状況等（准看・専攻科）'!U57</f>
        <v>0</v>
      </c>
      <c r="X7" s="31">
        <f>'Ⅰ.入学状況等（准看・専攻科）'!U58</f>
        <v>0</v>
      </c>
      <c r="Y7" s="55">
        <f>SUM(Z7:AA7)</f>
        <v>0</v>
      </c>
      <c r="Z7" s="31">
        <f>'Ⅰ.入学状況等（准看・専攻科）'!X57</f>
        <v>0</v>
      </c>
      <c r="AA7" s="31">
        <f>'Ⅰ.入学状況等（准看・専攻科）'!X58</f>
        <v>0</v>
      </c>
      <c r="AB7" s="55">
        <f>SUM(AC7:AD7)</f>
        <v>0</v>
      </c>
      <c r="AC7" s="31">
        <f>'Ⅰ.入学状況等（准看・専攻科）'!AA57</f>
        <v>0</v>
      </c>
      <c r="AD7" s="31">
        <f>'Ⅰ.入学状況等（准看・専攻科）'!AA58</f>
        <v>0</v>
      </c>
      <c r="AE7" s="104" t="e">
        <f>I7/P7</f>
        <v>#DIV/0!</v>
      </c>
      <c r="AF7" s="66" t="e">
        <f>P7/F7</f>
        <v>#DIV/0!</v>
      </c>
      <c r="AG7" s="60">
        <f>SUM(AH7:AI7)</f>
        <v>0</v>
      </c>
      <c r="AH7" s="31">
        <f>'Ⅰ.入学状況等（准看・専攻科）'!AD57</f>
        <v>0</v>
      </c>
      <c r="AI7" s="31">
        <f>'Ⅰ.入学状況等（准看・専攻科）'!AD58</f>
        <v>0</v>
      </c>
      <c r="AJ7" s="55">
        <f>SUM(AK7:AL7)</f>
        <v>0</v>
      </c>
      <c r="AK7" s="31">
        <f>'Ⅰ.入学状況等（准看・専攻科）'!AG57</f>
        <v>0</v>
      </c>
      <c r="AL7" s="31">
        <f>'Ⅰ.入学状況等（准看・専攻科）'!AG58</f>
        <v>0</v>
      </c>
      <c r="AM7" s="55">
        <f>SUM(AN7:AO7)</f>
        <v>0</v>
      </c>
      <c r="AN7" s="55">
        <f>'Ⅰ.入学状況等（准看・専攻科）'!AJ57</f>
        <v>0</v>
      </c>
      <c r="AO7" s="56">
        <f>'Ⅰ.入学状況等（准看・専攻科）'!AJ58</f>
        <v>0</v>
      </c>
      <c r="AP7" s="34">
        <f>'Ⅰ.入学状況等（准看・専攻科）'!C71</f>
        <v>0</v>
      </c>
      <c r="AQ7" s="31">
        <f>'Ⅰ.入学状況等（准看・専攻科）'!D72</f>
        <v>0</v>
      </c>
      <c r="AR7" s="31">
        <f>'Ⅰ.入学状況等（准看・専攻科）'!C73</f>
        <v>0</v>
      </c>
      <c r="AS7" s="31">
        <f>'Ⅰ.入学状況等（准看・専攻科）'!D74</f>
        <v>0</v>
      </c>
      <c r="AT7" s="55">
        <f>SUM(AP7,AR7)</f>
        <v>0</v>
      </c>
      <c r="AU7" s="55">
        <f>SUM(AQ7,AS7)</f>
        <v>0</v>
      </c>
      <c r="AV7" s="31">
        <f>'Ⅰ.入学状況等（准看・専攻科）'!F71</f>
        <v>0</v>
      </c>
      <c r="AW7" s="31">
        <f>'Ⅰ.入学状況等（准看・専攻科）'!G72</f>
        <v>0</v>
      </c>
      <c r="AX7" s="31">
        <f>'Ⅰ.入学状況等（准看・専攻科）'!F73</f>
        <v>0</v>
      </c>
      <c r="AY7" s="31">
        <f>'Ⅰ.入学状況等（准看・専攻科）'!G74</f>
        <v>0</v>
      </c>
      <c r="AZ7" s="55">
        <f>SUM(AV7,AX7)</f>
        <v>0</v>
      </c>
      <c r="BA7" s="55">
        <f>SUM(AW7,AY7)</f>
        <v>0</v>
      </c>
      <c r="BB7" s="31">
        <f>'Ⅰ.入学状況等（准看・専攻科）'!I71</f>
        <v>0</v>
      </c>
      <c r="BC7" s="31">
        <f>'Ⅰ.入学状況等（准看・専攻科）'!I73</f>
        <v>0</v>
      </c>
      <c r="BD7" s="55">
        <f>SUM(BB7:BC7)</f>
        <v>0</v>
      </c>
      <c r="BE7" s="31">
        <f>'Ⅰ.入学状況等（准看・専攻科）'!L71</f>
        <v>0</v>
      </c>
      <c r="BF7" s="31">
        <f>'Ⅰ.入学状況等（准看・専攻科）'!L73</f>
        <v>0</v>
      </c>
      <c r="BG7" s="55">
        <f>SUM(BE7:BF7)</f>
        <v>0</v>
      </c>
      <c r="BH7" s="31">
        <f>'Ⅰ.入学状況等（准看・専攻科）'!O71</f>
        <v>0</v>
      </c>
      <c r="BI7" s="31">
        <f>'Ⅰ.入学状況等（准看・専攻科）'!P72</f>
        <v>0</v>
      </c>
      <c r="BJ7" s="31">
        <f>'Ⅰ.入学状況等（准看・専攻科）'!O73</f>
        <v>0</v>
      </c>
      <c r="BK7" s="31">
        <f>'Ⅰ.入学状況等（准看・専攻科）'!P74</f>
        <v>0</v>
      </c>
      <c r="BL7" s="55">
        <f>SUM(BH7,BJ7)</f>
        <v>0</v>
      </c>
      <c r="BM7" s="55">
        <f>SUM(BI7,BK7)</f>
        <v>0</v>
      </c>
      <c r="BN7" s="31">
        <f>'Ⅰ.入学状況等（准看・専攻科）'!R71</f>
        <v>0</v>
      </c>
      <c r="BO7" s="31">
        <f>'Ⅰ.入学状況等（准看・専攻科）'!S72</f>
        <v>0</v>
      </c>
      <c r="BP7" s="31">
        <f>'Ⅰ.入学状況等（准看・専攻科）'!R73</f>
        <v>0</v>
      </c>
      <c r="BQ7" s="31">
        <f>'Ⅰ.入学状況等（准看・専攻科）'!S74</f>
        <v>0</v>
      </c>
      <c r="BR7" s="55">
        <f>SUM(BN7,BP7)</f>
        <v>0</v>
      </c>
      <c r="BS7" s="55">
        <f>SUM(BO7,BQ7)</f>
        <v>0</v>
      </c>
      <c r="BT7" s="55">
        <f>'Ⅰ.入学状況等（准看・専攻科）'!U75</f>
        <v>0</v>
      </c>
      <c r="BU7" s="142">
        <f>'Ⅰ.入学状況等（准看・専攻科）'!V76</f>
        <v>0</v>
      </c>
      <c r="BV7" s="39">
        <f>'Ⅰ.入学状況等（准看・専攻科）'!X71</f>
        <v>0</v>
      </c>
      <c r="BW7" s="31">
        <f>'Ⅰ.入学状況等（准看・専攻科）'!Y72</f>
        <v>0</v>
      </c>
      <c r="BX7" s="31">
        <f>'Ⅰ.入学状況等（准看・専攻科）'!X73</f>
        <v>0</v>
      </c>
      <c r="BY7" s="31">
        <f>'Ⅰ.入学状況等（准看・専攻科）'!Y74</f>
        <v>0</v>
      </c>
      <c r="BZ7" s="55">
        <f>SUM(BV7,BX7)</f>
        <v>0</v>
      </c>
      <c r="CA7" s="55">
        <f>SUM(BW7,BY7)</f>
        <v>0</v>
      </c>
      <c r="CB7" s="31">
        <f>'Ⅰ.入学状況等（准看・専攻科）'!AA71</f>
        <v>0</v>
      </c>
      <c r="CC7" s="31">
        <f>'Ⅰ.入学状況等（准看・専攻科）'!AB72</f>
        <v>0</v>
      </c>
      <c r="CD7" s="31">
        <f>'Ⅰ.入学状況等（准看・専攻科）'!AA73</f>
        <v>0</v>
      </c>
      <c r="CE7" s="31">
        <f>'Ⅰ.入学状況等（准看・専攻科）'!AB74</f>
        <v>0</v>
      </c>
      <c r="CF7" s="55">
        <f>SUM(CB7,CD7)</f>
        <v>0</v>
      </c>
      <c r="CG7" s="55">
        <f>SUM(CC7,CE7)</f>
        <v>0</v>
      </c>
      <c r="CH7" s="55">
        <f>'Ⅰ.入学状況等（准看・専攻科）'!AD75</f>
        <v>0</v>
      </c>
      <c r="CI7" s="56">
        <f>'Ⅰ.入学状況等（准看・専攻科）'!AE76</f>
        <v>0</v>
      </c>
      <c r="CJ7" s="63">
        <f>'Ⅰ.入学状況等（准看・専攻科）'!AG71</f>
        <v>0</v>
      </c>
      <c r="CK7" s="55">
        <f>'Ⅰ.入学状況等（准看・専攻科）'!AG73</f>
        <v>0</v>
      </c>
      <c r="CL7" s="142">
        <f>SUM(CJ7:CK7)</f>
        <v>0</v>
      </c>
      <c r="CM7" s="60">
        <f>'Ⅰ.入学状況等（准看・専攻科）'!AJ71</f>
        <v>0</v>
      </c>
      <c r="CN7" s="55">
        <f>'Ⅰ.入学状況等（准看・専攻科）'!AJ73</f>
        <v>0</v>
      </c>
      <c r="CO7" s="56">
        <f>SUM(CM7:CN7)</f>
        <v>0</v>
      </c>
      <c r="CP7" s="63">
        <f>'Ⅰ.入学状況等（准看・専攻科）'!AM75</f>
        <v>0</v>
      </c>
      <c r="CQ7" s="56">
        <f>'Ⅰ.入学状況等（准看・専攻科）'!AN76</f>
        <v>0</v>
      </c>
    </row>
    <row r="8" spans="1:95" s="7" customFormat="1" x14ac:dyDescent="0.15"/>
    <row r="9" spans="1:95" s="7" customFormat="1" ht="14.25" x14ac:dyDescent="0.15">
      <c r="A9" s="4"/>
      <c r="B9" s="4"/>
      <c r="C9" s="4"/>
      <c r="D9" s="4"/>
      <c r="E9" s="4"/>
      <c r="F9" s="4"/>
      <c r="G9" s="10"/>
      <c r="H9" s="10"/>
    </row>
    <row r="10" spans="1:95" s="7" customFormat="1" x14ac:dyDescent="0.15"/>
    <row r="11" spans="1:95" s="7" customFormat="1" x14ac:dyDescent="0.15"/>
    <row r="12" spans="1:95" s="7" customFormat="1" x14ac:dyDescent="0.15"/>
    <row r="13" spans="1:95" s="7" customFormat="1" x14ac:dyDescent="0.15"/>
    <row r="14" spans="1:95" s="7" customFormat="1" x14ac:dyDescent="0.15"/>
    <row r="15" spans="1:95" s="7" customFormat="1" x14ac:dyDescent="0.15"/>
    <row r="16" spans="1:95" s="7" customFormat="1" x14ac:dyDescent="0.15"/>
    <row r="17" s="7" customFormat="1" x14ac:dyDescent="0.15"/>
    <row r="18" s="7" customFormat="1" x14ac:dyDescent="0.15"/>
    <row r="19" s="7" customFormat="1" x14ac:dyDescent="0.15"/>
    <row r="20" s="7" customFormat="1" x14ac:dyDescent="0.15"/>
    <row r="21" s="7" customFormat="1" x14ac:dyDescent="0.15"/>
    <row r="22" s="7" customFormat="1" x14ac:dyDescent="0.15"/>
  </sheetData>
  <mergeCells count="77">
    <mergeCell ref="A2:C2"/>
    <mergeCell ref="D2:AF2"/>
    <mergeCell ref="AG4:AI4"/>
    <mergeCell ref="AJ4:AL4"/>
    <mergeCell ref="AM4:AO4"/>
    <mergeCell ref="A3:A6"/>
    <mergeCell ref="B3:B6"/>
    <mergeCell ref="C3:C6"/>
    <mergeCell ref="D3:F4"/>
    <mergeCell ref="G3:I4"/>
    <mergeCell ref="J3:L4"/>
    <mergeCell ref="M3:O4"/>
    <mergeCell ref="P3:R4"/>
    <mergeCell ref="AE3:AE6"/>
    <mergeCell ref="AF3:AF6"/>
    <mergeCell ref="M5:M6"/>
    <mergeCell ref="BV3:CI3"/>
    <mergeCell ref="CJ3:CL5"/>
    <mergeCell ref="CM3:CO5"/>
    <mergeCell ref="AG2:AO2"/>
    <mergeCell ref="AP2:CQ2"/>
    <mergeCell ref="BN4:BS5"/>
    <mergeCell ref="AP4:AU5"/>
    <mergeCell ref="AV4:BA5"/>
    <mergeCell ref="BB4:BD5"/>
    <mergeCell ref="BE4:BG5"/>
    <mergeCell ref="BH4:BM5"/>
    <mergeCell ref="AN5:AN6"/>
    <mergeCell ref="AM5:AM6"/>
    <mergeCell ref="AK5:AK6"/>
    <mergeCell ref="AL5:AL6"/>
    <mergeCell ref="AI5:AI6"/>
    <mergeCell ref="Q5:Q6"/>
    <mergeCell ref="R5:R6"/>
    <mergeCell ref="V3:X4"/>
    <mergeCell ref="V5:V6"/>
    <mergeCell ref="W5:W6"/>
    <mergeCell ref="X5:X6"/>
    <mergeCell ref="S3:U4"/>
    <mergeCell ref="S5:S6"/>
    <mergeCell ref="T5:T6"/>
    <mergeCell ref="U5:U6"/>
    <mergeCell ref="D5:D6"/>
    <mergeCell ref="E5:E6"/>
    <mergeCell ref="F5:F6"/>
    <mergeCell ref="G5:G6"/>
    <mergeCell ref="H5:H6"/>
    <mergeCell ref="I5:I6"/>
    <mergeCell ref="J5:J6"/>
    <mergeCell ref="K5:K6"/>
    <mergeCell ref="L5:L6"/>
    <mergeCell ref="N5:N6"/>
    <mergeCell ref="O5:O6"/>
    <mergeCell ref="P5:P6"/>
    <mergeCell ref="AO5:AO6"/>
    <mergeCell ref="CP5:CP6"/>
    <mergeCell ref="CQ5:CQ6"/>
    <mergeCell ref="BT4:BT6"/>
    <mergeCell ref="BU4:BU5"/>
    <mergeCell ref="CH4:CH6"/>
    <mergeCell ref="CI4:CI5"/>
    <mergeCell ref="BV4:CA5"/>
    <mergeCell ref="CB4:CG5"/>
    <mergeCell ref="CP3:CQ4"/>
    <mergeCell ref="AG3:AO3"/>
    <mergeCell ref="AP3:BU3"/>
    <mergeCell ref="AG5:AG6"/>
    <mergeCell ref="AH5:AH6"/>
    <mergeCell ref="AJ5:AJ6"/>
    <mergeCell ref="AB3:AD4"/>
    <mergeCell ref="Y5:Y6"/>
    <mergeCell ref="Z5:Z6"/>
    <mergeCell ref="AA5:AA6"/>
    <mergeCell ref="AB5:AB6"/>
    <mergeCell ref="AC5:AC6"/>
    <mergeCell ref="AD5:AD6"/>
    <mergeCell ref="Y3:AA4"/>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theme="1" tint="0.14999847407452621"/>
  </sheetPr>
  <dimension ref="A1:S70"/>
  <sheetViews>
    <sheetView workbookViewId="0"/>
  </sheetViews>
  <sheetFormatPr defaultColWidth="11.75" defaultRowHeight="22.5" customHeight="1" x14ac:dyDescent="0.15"/>
  <cols>
    <col min="1" max="1" width="27.375" style="7" bestFit="1" customWidth="1"/>
    <col min="2" max="4" width="9.25" style="7" customWidth="1"/>
    <col min="5" max="5" width="7.875" style="7" bestFit="1" customWidth="1"/>
    <col min="6" max="19" width="9.25" style="7" customWidth="1"/>
    <col min="20" max="16384" width="11.75" style="7"/>
  </cols>
  <sheetData>
    <row r="1" spans="1:19" ht="22.5" customHeight="1" x14ac:dyDescent="0.15">
      <c r="A1" s="134" t="s">
        <v>181</v>
      </c>
    </row>
    <row r="2" spans="1:19" ht="13.5" x14ac:dyDescent="0.15"/>
    <row r="3" spans="1:19" ht="22.5" customHeight="1" thickBot="1" x14ac:dyDescent="0.2">
      <c r="A3" s="136" t="s">
        <v>140</v>
      </c>
      <c r="B3" s="3"/>
      <c r="C3" s="3"/>
      <c r="D3" s="3"/>
      <c r="E3" s="3"/>
      <c r="F3" s="3"/>
      <c r="G3" s="3"/>
      <c r="H3" s="3"/>
      <c r="I3" s="3"/>
      <c r="J3" s="3"/>
      <c r="K3" s="3"/>
      <c r="L3" s="3"/>
      <c r="M3" s="3"/>
      <c r="N3" s="3"/>
      <c r="O3" s="3"/>
    </row>
    <row r="4" spans="1:19" ht="22.5" customHeight="1" x14ac:dyDescent="0.15">
      <c r="A4" s="138" t="s">
        <v>180</v>
      </c>
      <c r="B4" s="1496" t="s">
        <v>208</v>
      </c>
      <c r="C4" s="1497"/>
      <c r="D4" s="1497"/>
      <c r="E4" s="1497"/>
      <c r="F4" s="1497"/>
      <c r="G4" s="1498"/>
      <c r="H4" s="1506" t="s">
        <v>209</v>
      </c>
      <c r="I4" s="1497"/>
      <c r="J4" s="1497"/>
      <c r="K4" s="1497"/>
      <c r="L4" s="1497"/>
      <c r="M4" s="1507"/>
      <c r="N4" s="1557" t="s">
        <v>144</v>
      </c>
      <c r="O4" s="1483" t="s">
        <v>145</v>
      </c>
      <c r="P4" s="1543" t="s">
        <v>213</v>
      </c>
      <c r="Q4" s="141" t="s">
        <v>264</v>
      </c>
    </row>
    <row r="5" spans="1:19" ht="27.75" thickBot="1" x14ac:dyDescent="0.2">
      <c r="A5" s="53" t="e">
        <f>#REF!</f>
        <v>#REF!</v>
      </c>
      <c r="B5" s="44" t="s">
        <v>210</v>
      </c>
      <c r="C5" s="54" t="s">
        <v>141</v>
      </c>
      <c r="D5" s="42" t="s">
        <v>211</v>
      </c>
      <c r="E5" s="54" t="s">
        <v>142</v>
      </c>
      <c r="F5" s="54" t="s">
        <v>129</v>
      </c>
      <c r="G5" s="145" t="s">
        <v>120</v>
      </c>
      <c r="H5" s="149" t="s">
        <v>143</v>
      </c>
      <c r="I5" s="42" t="s">
        <v>212</v>
      </c>
      <c r="J5" s="42" t="s">
        <v>211</v>
      </c>
      <c r="K5" s="54" t="s">
        <v>142</v>
      </c>
      <c r="L5" s="54" t="s">
        <v>129</v>
      </c>
      <c r="M5" s="133" t="s">
        <v>120</v>
      </c>
      <c r="N5" s="1558"/>
      <c r="O5" s="1576"/>
      <c r="P5" s="1544"/>
    </row>
    <row r="6" spans="1:19" ht="22.5" customHeight="1" x14ac:dyDescent="0.15">
      <c r="A6" s="47" t="s">
        <v>146</v>
      </c>
      <c r="B6" s="45" t="e">
        <f>Ⅳ.講師の人件費!#REF!</f>
        <v>#REF!</v>
      </c>
      <c r="C6" s="40" t="e">
        <f>Ⅳ.講師の人件費!#REF!</f>
        <v>#REF!</v>
      </c>
      <c r="D6" s="40" t="e">
        <f>Ⅳ.講師の人件費!#REF!</f>
        <v>#REF!</v>
      </c>
      <c r="E6" s="40" t="e">
        <f>Ⅳ.講師の人件費!#REF!</f>
        <v>#REF!</v>
      </c>
      <c r="F6" s="40" t="e">
        <f>Ⅳ.講師の人件費!#REF!</f>
        <v>#REF!</v>
      </c>
      <c r="G6" s="146" t="e">
        <f>SUM(B6:F6)</f>
        <v>#REF!</v>
      </c>
      <c r="H6" s="76" t="e">
        <f>Ⅳ.講師の人件費!#REF!</f>
        <v>#REF!</v>
      </c>
      <c r="I6" s="40" t="e">
        <f>Ⅳ.講師の人件費!#REF!</f>
        <v>#REF!</v>
      </c>
      <c r="J6" s="40" t="e">
        <f>Ⅳ.講師の人件費!#REF!</f>
        <v>#REF!</v>
      </c>
      <c r="K6" s="40" t="e">
        <f>Ⅳ.講師の人件費!#REF!</f>
        <v>#REF!</v>
      </c>
      <c r="L6" s="40" t="e">
        <f>Ⅳ.講師の人件費!#REF!</f>
        <v>#REF!</v>
      </c>
      <c r="M6" s="150" t="e">
        <f t="shared" ref="M6:M10" si="0">SUM(H6:L6)</f>
        <v>#REF!</v>
      </c>
      <c r="N6" s="153" t="e">
        <f>Ⅳ.講師の人件費!#REF!</f>
        <v>#REF!</v>
      </c>
      <c r="O6" s="159" t="e">
        <f>Ⅳ.講師の人件費!#REF!</f>
        <v>#REF!</v>
      </c>
      <c r="P6" s="156" t="e">
        <f t="shared" ref="P6:P10" si="1">SUM(G6,M6,N6,O6)</f>
        <v>#REF!</v>
      </c>
    </row>
    <row r="7" spans="1:19" ht="22.5" customHeight="1" x14ac:dyDescent="0.15">
      <c r="A7" s="35" t="s">
        <v>147</v>
      </c>
      <c r="B7" s="33" t="e">
        <f>Ⅳ.講師の人件費!#REF!</f>
        <v>#REF!</v>
      </c>
      <c r="C7" s="8" t="e">
        <f>Ⅳ.講師の人件費!#REF!</f>
        <v>#REF!</v>
      </c>
      <c r="D7" s="8" t="e">
        <f>Ⅳ.講師の人件費!#REF!</f>
        <v>#REF!</v>
      </c>
      <c r="E7" s="8" t="e">
        <f>Ⅳ.講師の人件費!#REF!</f>
        <v>#REF!</v>
      </c>
      <c r="F7" s="8" t="e">
        <f>Ⅳ.講師の人件費!#REF!</f>
        <v>#REF!</v>
      </c>
      <c r="G7" s="147" t="e">
        <f t="shared" ref="G7:G10" si="2">SUM(B7:F7)</f>
        <v>#REF!</v>
      </c>
      <c r="H7" s="38" t="e">
        <f>Ⅳ.講師の人件費!#REF!</f>
        <v>#REF!</v>
      </c>
      <c r="I7" s="8" t="e">
        <f>Ⅳ.講師の人件費!#REF!</f>
        <v>#REF!</v>
      </c>
      <c r="J7" s="8" t="e">
        <f>Ⅳ.講師の人件費!#REF!</f>
        <v>#REF!</v>
      </c>
      <c r="K7" s="8" t="e">
        <f>Ⅳ.講師の人件費!#REF!</f>
        <v>#REF!</v>
      </c>
      <c r="L7" s="8" t="e">
        <f>Ⅳ.講師の人件費!#REF!</f>
        <v>#REF!</v>
      </c>
      <c r="M7" s="151" t="e">
        <f t="shared" si="0"/>
        <v>#REF!</v>
      </c>
      <c r="N7" s="154" t="e">
        <f>Ⅳ.講師の人件費!#REF!</f>
        <v>#REF!</v>
      </c>
      <c r="O7" s="160" t="e">
        <f>Ⅳ.講師の人件費!#REF!</f>
        <v>#REF!</v>
      </c>
      <c r="P7" s="157" t="e">
        <f t="shared" si="1"/>
        <v>#REF!</v>
      </c>
    </row>
    <row r="8" spans="1:19" ht="22.5" customHeight="1" x14ac:dyDescent="0.15">
      <c r="A8" s="35" t="s">
        <v>152</v>
      </c>
      <c r="B8" s="33" t="e">
        <f>Ⅳ.講師の人件費!#REF!</f>
        <v>#REF!</v>
      </c>
      <c r="C8" s="8" t="e">
        <f>Ⅳ.講師の人件費!#REF!</f>
        <v>#REF!</v>
      </c>
      <c r="D8" s="8" t="e">
        <f>Ⅳ.講師の人件費!#REF!</f>
        <v>#REF!</v>
      </c>
      <c r="E8" s="8" t="e">
        <f>Ⅳ.講師の人件費!#REF!</f>
        <v>#REF!</v>
      </c>
      <c r="F8" s="8" t="e">
        <f>Ⅳ.講師の人件費!#REF!</f>
        <v>#REF!</v>
      </c>
      <c r="G8" s="147" t="e">
        <f t="shared" si="2"/>
        <v>#REF!</v>
      </c>
      <c r="H8" s="38" t="e">
        <f>Ⅳ.講師の人件費!#REF!</f>
        <v>#REF!</v>
      </c>
      <c r="I8" s="8" t="e">
        <f>Ⅳ.講師の人件費!#REF!</f>
        <v>#REF!</v>
      </c>
      <c r="J8" s="8" t="e">
        <f>Ⅳ.講師の人件費!#REF!</f>
        <v>#REF!</v>
      </c>
      <c r="K8" s="8" t="e">
        <f>Ⅳ.講師の人件費!#REF!</f>
        <v>#REF!</v>
      </c>
      <c r="L8" s="8" t="e">
        <f>Ⅳ.講師の人件費!#REF!</f>
        <v>#REF!</v>
      </c>
      <c r="M8" s="151" t="e">
        <f t="shared" si="0"/>
        <v>#REF!</v>
      </c>
      <c r="N8" s="154" t="e">
        <f>Ⅳ.講師の人件費!#REF!</f>
        <v>#REF!</v>
      </c>
      <c r="O8" s="160" t="e">
        <f>Ⅳ.講師の人件費!#REF!</f>
        <v>#REF!</v>
      </c>
      <c r="P8" s="157" t="e">
        <f t="shared" si="1"/>
        <v>#REF!</v>
      </c>
    </row>
    <row r="9" spans="1:19" ht="22.5" customHeight="1" x14ac:dyDescent="0.15">
      <c r="A9" s="35" t="s">
        <v>148</v>
      </c>
      <c r="B9" s="33" t="e">
        <f>Ⅳ.講師の人件費!#REF!</f>
        <v>#REF!</v>
      </c>
      <c r="C9" s="8" t="e">
        <f>Ⅳ.講師の人件費!#REF!</f>
        <v>#REF!</v>
      </c>
      <c r="D9" s="8" t="e">
        <f>Ⅳ.講師の人件費!#REF!</f>
        <v>#REF!</v>
      </c>
      <c r="E9" s="8" t="e">
        <f>Ⅳ.講師の人件費!#REF!</f>
        <v>#REF!</v>
      </c>
      <c r="F9" s="8" t="e">
        <f>Ⅳ.講師の人件費!#REF!</f>
        <v>#REF!</v>
      </c>
      <c r="G9" s="147" t="e">
        <f t="shared" si="2"/>
        <v>#REF!</v>
      </c>
      <c r="H9" s="38" t="e">
        <f>Ⅳ.講師の人件費!#REF!</f>
        <v>#REF!</v>
      </c>
      <c r="I9" s="8" t="e">
        <f>Ⅳ.講師の人件費!#REF!</f>
        <v>#REF!</v>
      </c>
      <c r="J9" s="8" t="e">
        <f>Ⅳ.講師の人件費!#REF!</f>
        <v>#REF!</v>
      </c>
      <c r="K9" s="8" t="e">
        <f>Ⅳ.講師の人件費!#REF!</f>
        <v>#REF!</v>
      </c>
      <c r="L9" s="8" t="e">
        <f>Ⅳ.講師の人件費!#REF!</f>
        <v>#REF!</v>
      </c>
      <c r="M9" s="151" t="e">
        <f t="shared" si="0"/>
        <v>#REF!</v>
      </c>
      <c r="N9" s="154" t="e">
        <f>Ⅳ.講師の人件費!#REF!</f>
        <v>#REF!</v>
      </c>
      <c r="O9" s="160" t="e">
        <f>Ⅳ.講師の人件費!#REF!</f>
        <v>#REF!</v>
      </c>
      <c r="P9" s="157" t="e">
        <f t="shared" si="1"/>
        <v>#REF!</v>
      </c>
    </row>
    <row r="10" spans="1:19" ht="22.5" customHeight="1" thickBot="1" x14ac:dyDescent="0.2">
      <c r="A10" s="36" t="s">
        <v>149</v>
      </c>
      <c r="B10" s="34" t="e">
        <f>Ⅳ.講師の人件費!#REF!</f>
        <v>#REF!</v>
      </c>
      <c r="C10" s="31" t="e">
        <f>Ⅳ.講師の人件費!#REF!</f>
        <v>#REF!</v>
      </c>
      <c r="D10" s="31" t="e">
        <f>Ⅳ.講師の人件費!#REF!</f>
        <v>#REF!</v>
      </c>
      <c r="E10" s="31" t="e">
        <f>Ⅳ.講師の人件費!#REF!</f>
        <v>#REF!</v>
      </c>
      <c r="F10" s="31" t="e">
        <f>Ⅳ.講師の人件費!#REF!</f>
        <v>#REF!</v>
      </c>
      <c r="G10" s="148" t="e">
        <f t="shared" si="2"/>
        <v>#REF!</v>
      </c>
      <c r="H10" s="39" t="e">
        <f>Ⅳ.講師の人件費!#REF!</f>
        <v>#REF!</v>
      </c>
      <c r="I10" s="31" t="e">
        <f>Ⅳ.講師の人件費!#REF!</f>
        <v>#REF!</v>
      </c>
      <c r="J10" s="31" t="e">
        <f>Ⅳ.講師の人件費!#REF!</f>
        <v>#REF!</v>
      </c>
      <c r="K10" s="31" t="e">
        <f>Ⅳ.講師の人件費!#REF!</f>
        <v>#REF!</v>
      </c>
      <c r="L10" s="31" t="e">
        <f>Ⅳ.講師の人件費!#REF!</f>
        <v>#REF!</v>
      </c>
      <c r="M10" s="152" t="e">
        <f t="shared" si="0"/>
        <v>#REF!</v>
      </c>
      <c r="N10" s="155" t="e">
        <f>Ⅳ.講師の人件費!#REF!</f>
        <v>#REF!</v>
      </c>
      <c r="O10" s="161" t="e">
        <f>Ⅳ.講師の人件費!#REF!</f>
        <v>#REF!</v>
      </c>
      <c r="P10" s="158" t="e">
        <f t="shared" si="1"/>
        <v>#REF!</v>
      </c>
    </row>
    <row r="12" spans="1:19" ht="22.5" customHeight="1" thickBot="1" x14ac:dyDescent="0.2">
      <c r="A12" s="136" t="s">
        <v>162</v>
      </c>
      <c r="B12" s="3"/>
      <c r="C12" s="3"/>
      <c r="D12" s="3"/>
      <c r="E12" s="3"/>
      <c r="F12" s="3"/>
      <c r="G12" s="3"/>
      <c r="H12" s="3"/>
      <c r="I12" s="3"/>
      <c r="J12" s="3"/>
      <c r="K12" s="3"/>
      <c r="L12" s="3"/>
      <c r="M12" s="3"/>
      <c r="N12" s="3"/>
      <c r="O12" s="3"/>
      <c r="P12" s="3"/>
      <c r="Q12" s="3"/>
    </row>
    <row r="13" spans="1:19" ht="22.5" customHeight="1" x14ac:dyDescent="0.15">
      <c r="A13" s="138" t="s">
        <v>180</v>
      </c>
      <c r="B13" s="1593" t="s">
        <v>89</v>
      </c>
      <c r="C13" s="1480"/>
      <c r="D13" s="1480"/>
      <c r="E13" s="1497" t="s">
        <v>90</v>
      </c>
      <c r="F13" s="1497"/>
      <c r="G13" s="1497"/>
      <c r="H13" s="1480" t="s">
        <v>223</v>
      </c>
      <c r="I13" s="1480"/>
      <c r="J13" s="1480"/>
      <c r="K13" s="1497" t="s">
        <v>224</v>
      </c>
      <c r="L13" s="1497"/>
      <c r="M13" s="1497"/>
      <c r="N13" s="1497" t="s">
        <v>225</v>
      </c>
      <c r="O13" s="1497"/>
      <c r="P13" s="1498"/>
      <c r="Q13" s="1540" t="s">
        <v>22</v>
      </c>
      <c r="R13" s="1541"/>
      <c r="S13" s="1542"/>
    </row>
    <row r="14" spans="1:19" ht="22.5" customHeight="1" thickBot="1" x14ac:dyDescent="0.2">
      <c r="A14" s="53" t="e">
        <f>#REF!</f>
        <v>#REF!</v>
      </c>
      <c r="B14" s="44" t="s">
        <v>10</v>
      </c>
      <c r="C14" s="42" t="s">
        <v>88</v>
      </c>
      <c r="D14" s="42" t="s">
        <v>150</v>
      </c>
      <c r="E14" s="42" t="s">
        <v>10</v>
      </c>
      <c r="F14" s="42" t="s">
        <v>88</v>
      </c>
      <c r="G14" s="42" t="s">
        <v>150</v>
      </c>
      <c r="H14" s="42" t="s">
        <v>10</v>
      </c>
      <c r="I14" s="42" t="s">
        <v>88</v>
      </c>
      <c r="J14" s="42" t="s">
        <v>150</v>
      </c>
      <c r="K14" s="42" t="s">
        <v>10</v>
      </c>
      <c r="L14" s="42" t="s">
        <v>88</v>
      </c>
      <c r="M14" s="42" t="s">
        <v>150</v>
      </c>
      <c r="N14" s="42" t="s">
        <v>10</v>
      </c>
      <c r="O14" s="42" t="s">
        <v>88</v>
      </c>
      <c r="P14" s="108" t="s">
        <v>150</v>
      </c>
      <c r="Q14" s="109" t="s">
        <v>10</v>
      </c>
      <c r="R14" s="49" t="s">
        <v>88</v>
      </c>
      <c r="S14" s="50" t="s">
        <v>122</v>
      </c>
    </row>
    <row r="15" spans="1:19" ht="22.5" customHeight="1" x14ac:dyDescent="0.15">
      <c r="A15" s="47" t="s">
        <v>0</v>
      </c>
      <c r="B15" s="45" t="e">
        <f>SUM(C15:D15)</f>
        <v>#REF!</v>
      </c>
      <c r="C15" s="40" t="e">
        <f>Ⅳ.講師の人件費!#REF!</f>
        <v>#REF!</v>
      </c>
      <c r="D15" s="40" t="e">
        <f>Ⅳ.講師の人件費!#REF!</f>
        <v>#REF!</v>
      </c>
      <c r="E15" s="40" t="e">
        <f>SUM(F15:G15)</f>
        <v>#REF!</v>
      </c>
      <c r="F15" s="40" t="e">
        <f>Ⅳ.講師の人件費!#REF!</f>
        <v>#REF!</v>
      </c>
      <c r="G15" s="40" t="e">
        <f>Ⅳ.講師の人件費!#REF!</f>
        <v>#REF!</v>
      </c>
      <c r="H15" s="40" t="e">
        <f>SUM(I15:J15)</f>
        <v>#REF!</v>
      </c>
      <c r="I15" s="40" t="e">
        <f>Ⅳ.講師の人件費!#REF!</f>
        <v>#REF!</v>
      </c>
      <c r="J15" s="40" t="e">
        <f>Ⅳ.講師の人件費!#REF!</f>
        <v>#REF!</v>
      </c>
      <c r="K15" s="40" t="e">
        <f>SUM(L15:M15)</f>
        <v>#REF!</v>
      </c>
      <c r="L15" s="40" t="e">
        <f>Ⅳ.講師の人件費!#REF!</f>
        <v>#REF!</v>
      </c>
      <c r="M15" s="40" t="e">
        <f>Ⅳ.講師の人件費!#REF!</f>
        <v>#REF!</v>
      </c>
      <c r="N15" s="40" t="e">
        <f>SUM(O15:P15)</f>
        <v>#REF!</v>
      </c>
      <c r="O15" s="40" t="e">
        <f>Ⅳ.講師の人件費!#REF!</f>
        <v>#REF!</v>
      </c>
      <c r="P15" s="113" t="e">
        <f>Ⅳ.講師の人件費!#REF!</f>
        <v>#REF!</v>
      </c>
      <c r="Q15" s="110" t="e">
        <f>Ⅳ.講師の人件費!#REF!</f>
        <v>#REF!</v>
      </c>
      <c r="R15" s="48" t="e">
        <f>Ⅳ.講師の人件費!#REF!</f>
        <v>#REF!</v>
      </c>
      <c r="S15" s="51" t="e">
        <f>Ⅳ.講師の人件費!#REF!</f>
        <v>#REF!</v>
      </c>
    </row>
    <row r="16" spans="1:19" ht="22.5" customHeight="1" x14ac:dyDescent="0.15">
      <c r="A16" s="35" t="s">
        <v>151</v>
      </c>
      <c r="B16" s="33" t="e">
        <f t="shared" ref="B16" si="3">SUM(C16:D16)</f>
        <v>#REF!</v>
      </c>
      <c r="C16" s="8" t="e">
        <f>Ⅳ.講師の人件費!#REF!</f>
        <v>#REF!</v>
      </c>
      <c r="D16" s="8" t="e">
        <f>Ⅳ.講師の人件費!#REF!</f>
        <v>#REF!</v>
      </c>
      <c r="E16" s="8" t="e">
        <f t="shared" ref="E16:E17" si="4">SUM(F16:G16)</f>
        <v>#REF!</v>
      </c>
      <c r="F16" s="8" t="e">
        <f>Ⅳ.講師の人件費!#REF!</f>
        <v>#REF!</v>
      </c>
      <c r="G16" s="8" t="e">
        <f>Ⅳ.講師の人件費!#REF!</f>
        <v>#REF!</v>
      </c>
      <c r="H16" s="8" t="e">
        <f t="shared" ref="H16" si="5">SUM(I16:J16)</f>
        <v>#REF!</v>
      </c>
      <c r="I16" s="8" t="e">
        <f>Ⅳ.講師の人件費!#REF!</f>
        <v>#REF!</v>
      </c>
      <c r="J16" s="8" t="e">
        <f>Ⅳ.講師の人件費!#REF!</f>
        <v>#REF!</v>
      </c>
      <c r="K16" s="8" t="e">
        <f t="shared" ref="K16:K17" si="6">SUM(L16:M16)</f>
        <v>#REF!</v>
      </c>
      <c r="L16" s="8" t="e">
        <f>Ⅳ.講師の人件費!#REF!</f>
        <v>#REF!</v>
      </c>
      <c r="M16" s="8" t="e">
        <f>Ⅳ.講師の人件費!#REF!</f>
        <v>#REF!</v>
      </c>
      <c r="N16" s="8" t="e">
        <f t="shared" ref="N16:N17" si="7">SUM(O16:P16)</f>
        <v>#REF!</v>
      </c>
      <c r="O16" s="8" t="e">
        <f>Ⅳ.講師の人件費!#REF!</f>
        <v>#REF!</v>
      </c>
      <c r="P16" s="105" t="e">
        <f>Ⅳ.講師の人件費!#REF!</f>
        <v>#REF!</v>
      </c>
      <c r="Q16" s="111" t="e">
        <f>Ⅳ.講師の人件費!#REF!</f>
        <v>#REF!</v>
      </c>
      <c r="R16" s="15" t="e">
        <f>Ⅳ.講師の人件費!#REF!</f>
        <v>#REF!</v>
      </c>
      <c r="S16" s="52" t="e">
        <f>Ⅳ.講師の人件費!#REF!</f>
        <v>#REF!</v>
      </c>
    </row>
    <row r="17" spans="1:19" ht="22.5" customHeight="1" thickBot="1" x14ac:dyDescent="0.2">
      <c r="A17" s="69" t="s">
        <v>14</v>
      </c>
      <c r="B17" s="70" t="e">
        <f>SUM(C17:D17)</f>
        <v>#REF!</v>
      </c>
      <c r="C17" s="71" t="e">
        <f>Ⅳ.講師の人件費!#REF!</f>
        <v>#REF!</v>
      </c>
      <c r="D17" s="71" t="e">
        <f>Ⅳ.講師の人件費!#REF!</f>
        <v>#REF!</v>
      </c>
      <c r="E17" s="71" t="e">
        <f t="shared" si="4"/>
        <v>#REF!</v>
      </c>
      <c r="F17" s="71" t="e">
        <f>Ⅳ.講師の人件費!#REF!</f>
        <v>#REF!</v>
      </c>
      <c r="G17" s="71" t="e">
        <f>Ⅳ.講師の人件費!#REF!</f>
        <v>#REF!</v>
      </c>
      <c r="H17" s="71" t="e">
        <f>SUM(I17:J17)</f>
        <v>#REF!</v>
      </c>
      <c r="I17" s="71" t="e">
        <f>Ⅳ.講師の人件費!#REF!</f>
        <v>#REF!</v>
      </c>
      <c r="J17" s="71" t="e">
        <f>Ⅳ.講師の人件費!#REF!</f>
        <v>#REF!</v>
      </c>
      <c r="K17" s="71" t="e">
        <f t="shared" si="6"/>
        <v>#REF!</v>
      </c>
      <c r="L17" s="71" t="e">
        <f>Ⅳ.講師の人件費!#REF!</f>
        <v>#REF!</v>
      </c>
      <c r="M17" s="71" t="e">
        <f>Ⅳ.講師の人件費!#REF!</f>
        <v>#REF!</v>
      </c>
      <c r="N17" s="71" t="e">
        <f t="shared" si="7"/>
        <v>#REF!</v>
      </c>
      <c r="O17" s="71" t="e">
        <f>Ⅳ.講師の人件費!#REF!</f>
        <v>#REF!</v>
      </c>
      <c r="P17" s="106" t="e">
        <f>Ⅳ.講師の人件費!#REF!</f>
        <v>#REF!</v>
      </c>
      <c r="Q17" s="112" t="e">
        <f>Ⅳ.講師の人件費!#REF!</f>
        <v>#REF!</v>
      </c>
      <c r="R17" s="72" t="e">
        <f>Ⅳ.講師の人件費!#REF!</f>
        <v>#REF!</v>
      </c>
      <c r="S17" s="73" t="e">
        <f>Ⅳ.講師の人件費!#REF!</f>
        <v>#REF!</v>
      </c>
    </row>
    <row r="18" spans="1:19" ht="22.5" customHeight="1" thickTop="1" thickBot="1" x14ac:dyDescent="0.2">
      <c r="A18" s="114" t="s">
        <v>168</v>
      </c>
      <c r="B18" s="67" t="e">
        <f t="shared" ref="B18:M18" si="8">SUM(B15:B17)</f>
        <v>#REF!</v>
      </c>
      <c r="C18" s="68" t="e">
        <f t="shared" si="8"/>
        <v>#REF!</v>
      </c>
      <c r="D18" s="68" t="e">
        <f t="shared" si="8"/>
        <v>#REF!</v>
      </c>
      <c r="E18" s="68" t="e">
        <f t="shared" si="8"/>
        <v>#REF!</v>
      </c>
      <c r="F18" s="68" t="e">
        <f t="shared" si="8"/>
        <v>#REF!</v>
      </c>
      <c r="G18" s="68" t="e">
        <f t="shared" si="8"/>
        <v>#REF!</v>
      </c>
      <c r="H18" s="68" t="e">
        <f t="shared" si="8"/>
        <v>#REF!</v>
      </c>
      <c r="I18" s="68" t="e">
        <f t="shared" si="8"/>
        <v>#REF!</v>
      </c>
      <c r="J18" s="68" t="e">
        <f t="shared" si="8"/>
        <v>#REF!</v>
      </c>
      <c r="K18" s="68" t="e">
        <f>SUM(K15:K17)</f>
        <v>#REF!</v>
      </c>
      <c r="L18" s="68" t="e">
        <f t="shared" si="8"/>
        <v>#REF!</v>
      </c>
      <c r="M18" s="68" t="e">
        <f t="shared" si="8"/>
        <v>#REF!</v>
      </c>
      <c r="N18" s="68" t="e">
        <f>SUM(N15:N17)</f>
        <v>#REF!</v>
      </c>
      <c r="O18" s="68" t="e">
        <f>SUM(O15:O17)</f>
        <v>#REF!</v>
      </c>
      <c r="P18" s="107" t="e">
        <f>SUM(P15:P17)</f>
        <v>#REF!</v>
      </c>
      <c r="Q18" s="115" t="e">
        <f>SUM(Q15:Q17)</f>
        <v>#REF!</v>
      </c>
      <c r="R18" s="116" t="e">
        <f t="shared" ref="R18:S18" si="9">SUM(R15:R17)</f>
        <v>#REF!</v>
      </c>
      <c r="S18" s="67" t="e">
        <f t="shared" si="9"/>
        <v>#REF!</v>
      </c>
    </row>
    <row r="20" spans="1:19" ht="22.5" customHeight="1" thickBot="1" x14ac:dyDescent="0.2">
      <c r="A20" s="136" t="s">
        <v>227</v>
      </c>
    </row>
    <row r="21" spans="1:19" ht="22.5" customHeight="1" x14ac:dyDescent="0.15">
      <c r="A21" s="138" t="s">
        <v>180</v>
      </c>
      <c r="B21" s="1590" t="s">
        <v>153</v>
      </c>
      <c r="C21" s="1555"/>
      <c r="D21" s="1555" t="s">
        <v>156</v>
      </c>
      <c r="E21" s="1555"/>
      <c r="F21" s="1555" t="s">
        <v>157</v>
      </c>
      <c r="G21" s="1555"/>
      <c r="H21" s="1555" t="s">
        <v>158</v>
      </c>
      <c r="I21" s="1555"/>
      <c r="J21" s="1555" t="s">
        <v>65</v>
      </c>
      <c r="K21" s="1555"/>
      <c r="L21" s="1555" t="s">
        <v>133</v>
      </c>
      <c r="M21" s="1555"/>
      <c r="N21" s="1559" t="s">
        <v>132</v>
      </c>
      <c r="O21" s="1559"/>
      <c r="P21" s="1555" t="s">
        <v>66</v>
      </c>
      <c r="Q21" s="1556"/>
    </row>
    <row r="22" spans="1:19" ht="22.5" customHeight="1" thickBot="1" x14ac:dyDescent="0.2">
      <c r="A22" s="46" t="e">
        <f>#REF!</f>
        <v>#REF!</v>
      </c>
      <c r="B22" s="44" t="s">
        <v>154</v>
      </c>
      <c r="C22" s="42" t="s">
        <v>155</v>
      </c>
      <c r="D22" s="42" t="s">
        <v>154</v>
      </c>
      <c r="E22" s="42" t="s">
        <v>155</v>
      </c>
      <c r="F22" s="42" t="s">
        <v>154</v>
      </c>
      <c r="G22" s="42" t="s">
        <v>155</v>
      </c>
      <c r="H22" s="42" t="s">
        <v>154</v>
      </c>
      <c r="I22" s="42" t="s">
        <v>155</v>
      </c>
      <c r="J22" s="42" t="s">
        <v>154</v>
      </c>
      <c r="K22" s="42" t="s">
        <v>155</v>
      </c>
      <c r="L22" s="42" t="s">
        <v>154</v>
      </c>
      <c r="M22" s="42" t="s">
        <v>155</v>
      </c>
      <c r="N22" s="42" t="s">
        <v>154</v>
      </c>
      <c r="O22" s="42" t="s">
        <v>155</v>
      </c>
      <c r="P22" s="42" t="s">
        <v>154</v>
      </c>
      <c r="Q22" s="43" t="s">
        <v>155</v>
      </c>
    </row>
    <row r="23" spans="1:19" ht="22.5" customHeight="1" x14ac:dyDescent="0.15">
      <c r="A23" s="47" t="s">
        <v>146</v>
      </c>
      <c r="B23" s="45">
        <f>Ⅳ.講師の人件費!H12</f>
        <v>0</v>
      </c>
      <c r="C23" s="40">
        <f>Ⅳ.講師の人件費!K12</f>
        <v>0</v>
      </c>
      <c r="D23" s="40">
        <f>Ⅳ.講師の人件費!H14</f>
        <v>0</v>
      </c>
      <c r="E23" s="40">
        <f>Ⅳ.講師の人件費!K14</f>
        <v>0</v>
      </c>
      <c r="F23" s="40">
        <f>Ⅳ.講師の人件費!H16</f>
        <v>0</v>
      </c>
      <c r="G23" s="40">
        <f>Ⅳ.講師の人件費!K16</f>
        <v>0</v>
      </c>
      <c r="H23" s="40">
        <f>Ⅳ.講師の人件費!H18</f>
        <v>0</v>
      </c>
      <c r="I23" s="40">
        <f>Ⅳ.講師の人件費!K18</f>
        <v>0</v>
      </c>
      <c r="J23" s="40">
        <f>Ⅳ.講師の人件費!H20</f>
        <v>0</v>
      </c>
      <c r="K23" s="40">
        <f>Ⅳ.講師の人件費!K20</f>
        <v>0</v>
      </c>
      <c r="L23" s="40">
        <f>Ⅳ.講師の人件費!H22</f>
        <v>0</v>
      </c>
      <c r="M23" s="40">
        <f>Ⅳ.講師の人件費!K22</f>
        <v>0</v>
      </c>
      <c r="N23" s="40">
        <f>Ⅳ.講師の人件費!H24</f>
        <v>0</v>
      </c>
      <c r="O23" s="40">
        <f>Ⅳ.講師の人件費!K24</f>
        <v>0</v>
      </c>
      <c r="P23" s="40">
        <f>Ⅳ.講師の人件費!H26</f>
        <v>0</v>
      </c>
      <c r="Q23" s="41">
        <f>Ⅳ.講師の人件費!K26</f>
        <v>0</v>
      </c>
    </row>
    <row r="24" spans="1:19" ht="22.5" customHeight="1" x14ac:dyDescent="0.15">
      <c r="A24" s="35" t="s">
        <v>147</v>
      </c>
      <c r="B24" s="33">
        <f>Ⅳ.講師の人件費!H13</f>
        <v>0</v>
      </c>
      <c r="C24" s="8">
        <f>Ⅳ.講師の人件費!K13</f>
        <v>0</v>
      </c>
      <c r="D24" s="8">
        <f>Ⅳ.講師の人件費!H15</f>
        <v>0</v>
      </c>
      <c r="E24" s="8">
        <f>Ⅳ.講師の人件費!K15</f>
        <v>0</v>
      </c>
      <c r="F24" s="8">
        <f>Ⅳ.講師の人件費!H17</f>
        <v>0</v>
      </c>
      <c r="G24" s="8">
        <f>Ⅳ.講師の人件費!K17</f>
        <v>0</v>
      </c>
      <c r="H24" s="8">
        <f>Ⅳ.講師の人件費!H19</f>
        <v>0</v>
      </c>
      <c r="I24" s="8">
        <f>Ⅳ.講師の人件費!K19</f>
        <v>0</v>
      </c>
      <c r="J24" s="8">
        <f>Ⅳ.講師の人件費!H21</f>
        <v>0</v>
      </c>
      <c r="K24" s="8">
        <f>Ⅳ.講師の人件費!K21</f>
        <v>0</v>
      </c>
      <c r="L24" s="8">
        <f>Ⅳ.講師の人件費!H23</f>
        <v>0</v>
      </c>
      <c r="M24" s="8">
        <f>Ⅳ.講師の人件費!K23</f>
        <v>0</v>
      </c>
      <c r="N24" s="8">
        <f>Ⅳ.講師の人件費!H25</f>
        <v>0</v>
      </c>
      <c r="O24" s="8">
        <f>Ⅳ.講師の人件費!K25</f>
        <v>0</v>
      </c>
      <c r="P24" s="8">
        <f>Ⅳ.講師の人件費!H27</f>
        <v>0</v>
      </c>
      <c r="Q24" s="30">
        <f>Ⅳ.講師の人件費!K27</f>
        <v>0</v>
      </c>
    </row>
    <row r="25" spans="1:19" ht="22.5" customHeight="1" x14ac:dyDescent="0.15">
      <c r="A25" s="35" t="s">
        <v>151</v>
      </c>
      <c r="B25" s="33">
        <f>Ⅳ.講師の人件費!N12</f>
        <v>0</v>
      </c>
      <c r="C25" s="8">
        <f>Ⅳ.講師の人件費!Q12</f>
        <v>0</v>
      </c>
      <c r="D25" s="8">
        <f>Ⅳ.講師の人件費!N14</f>
        <v>0</v>
      </c>
      <c r="E25" s="8">
        <f>Ⅳ.講師の人件費!Q14</f>
        <v>0</v>
      </c>
      <c r="F25" s="8">
        <f>Ⅳ.講師の人件費!N16</f>
        <v>0</v>
      </c>
      <c r="G25" s="8">
        <f>Ⅳ.講師の人件費!Q16</f>
        <v>0</v>
      </c>
      <c r="H25" s="8">
        <f>Ⅳ.講師の人件費!N18</f>
        <v>0</v>
      </c>
      <c r="I25" s="8">
        <f>Ⅳ.講師の人件費!Q18</f>
        <v>0</v>
      </c>
      <c r="J25" s="8">
        <f>Ⅳ.講師の人件費!N20</f>
        <v>0</v>
      </c>
      <c r="K25" s="8">
        <f>Ⅳ.講師の人件費!Q20</f>
        <v>0</v>
      </c>
      <c r="L25" s="8">
        <f>Ⅳ.講師の人件費!N22</f>
        <v>0</v>
      </c>
      <c r="M25" s="8">
        <f>Ⅳ.講師の人件費!Q22</f>
        <v>0</v>
      </c>
      <c r="N25" s="8">
        <f>Ⅳ.講師の人件費!N24</f>
        <v>0</v>
      </c>
      <c r="O25" s="8">
        <f>Ⅳ.講師の人件費!Q24</f>
        <v>0</v>
      </c>
      <c r="P25" s="8">
        <f>Ⅳ.講師の人件費!N26</f>
        <v>0</v>
      </c>
      <c r="Q25" s="30">
        <f>Ⅳ.講師の人件費!Q26</f>
        <v>0</v>
      </c>
    </row>
    <row r="26" spans="1:19" ht="22.5" customHeight="1" thickBot="1" x14ac:dyDescent="0.2">
      <c r="A26" s="36" t="s">
        <v>14</v>
      </c>
      <c r="B26" s="34">
        <f>Ⅳ.講師の人件費!T12</f>
        <v>0</v>
      </c>
      <c r="C26" s="31">
        <f>Ⅳ.講師の人件費!W12</f>
        <v>0</v>
      </c>
      <c r="D26" s="31">
        <f>Ⅳ.講師の人件費!T14</f>
        <v>0</v>
      </c>
      <c r="E26" s="31">
        <f>Ⅳ.講師の人件費!W14</f>
        <v>0</v>
      </c>
      <c r="F26" s="31">
        <f>Ⅳ.講師の人件費!T16</f>
        <v>0</v>
      </c>
      <c r="G26" s="31">
        <f>Ⅳ.講師の人件費!W16</f>
        <v>0</v>
      </c>
      <c r="H26" s="31">
        <f>Ⅳ.講師の人件費!T18</f>
        <v>0</v>
      </c>
      <c r="I26" s="31">
        <f>Ⅳ.講師の人件費!W18</f>
        <v>0</v>
      </c>
      <c r="J26" s="31">
        <f>Ⅳ.講師の人件費!T20</f>
        <v>0</v>
      </c>
      <c r="K26" s="31">
        <f>Ⅳ.講師の人件費!W20</f>
        <v>0</v>
      </c>
      <c r="L26" s="31">
        <f>Ⅳ.講師の人件費!T22</f>
        <v>0</v>
      </c>
      <c r="M26" s="31">
        <f>Ⅳ.講師の人件費!W22</f>
        <v>0</v>
      </c>
      <c r="N26" s="31">
        <f>Ⅳ.講師の人件費!T24</f>
        <v>0</v>
      </c>
      <c r="O26" s="31">
        <f>Ⅳ.講師の人件費!W24</f>
        <v>0</v>
      </c>
      <c r="P26" s="31">
        <f>Ⅳ.講師の人件費!T26</f>
        <v>0</v>
      </c>
      <c r="Q26" s="32">
        <f>Ⅳ.講師の人件費!W26</f>
        <v>0</v>
      </c>
    </row>
    <row r="27" spans="1:19" ht="22.5" customHeight="1" thickBot="1" x14ac:dyDescent="0.2"/>
    <row r="28" spans="1:19" ht="22.5" customHeight="1" thickBot="1" x14ac:dyDescent="0.2">
      <c r="A28" s="136" t="s">
        <v>226</v>
      </c>
      <c r="B28" s="1591" t="s">
        <v>242</v>
      </c>
      <c r="C28" s="1552"/>
      <c r="D28" s="1551" t="s">
        <v>239</v>
      </c>
      <c r="E28" s="1552"/>
      <c r="F28" s="1551" t="s">
        <v>241</v>
      </c>
      <c r="G28" s="1552"/>
      <c r="H28" s="1551" t="s">
        <v>243</v>
      </c>
      <c r="I28" s="1552"/>
      <c r="J28" s="1551" t="str">
        <f>Ⅳ.講師の人件費!AC14</f>
        <v>社会福祉士</v>
      </c>
      <c r="K28" s="1552"/>
      <c r="L28" s="1551" t="str">
        <f>Ⅳ.講師の人件費!AC16</f>
        <v>精神保健福祉士</v>
      </c>
      <c r="M28" s="1552"/>
      <c r="N28" s="1536" t="str">
        <f>Ⅳ.講師の人件費!AC18</f>
        <v>放射線技師</v>
      </c>
      <c r="O28" s="1537"/>
      <c r="P28" s="1547" t="s">
        <v>278</v>
      </c>
      <c r="Q28" s="1548"/>
    </row>
    <row r="29" spans="1:19" ht="22.5" customHeight="1" thickBot="1" x14ac:dyDescent="0.2">
      <c r="A29" s="139" t="s">
        <v>180</v>
      </c>
      <c r="B29" s="1592"/>
      <c r="C29" s="1554"/>
      <c r="D29" s="1553"/>
      <c r="E29" s="1554"/>
      <c r="F29" s="1553"/>
      <c r="G29" s="1554"/>
      <c r="H29" s="1553"/>
      <c r="I29" s="1554"/>
      <c r="J29" s="1553"/>
      <c r="K29" s="1554"/>
      <c r="L29" s="1553"/>
      <c r="M29" s="1554"/>
      <c r="N29" s="1538"/>
      <c r="O29" s="1539"/>
      <c r="P29" s="1549">
        <f>Ⅳ.講師の人件費!AD20</f>
        <v>0</v>
      </c>
      <c r="Q29" s="1550"/>
    </row>
    <row r="30" spans="1:19" ht="22.5" customHeight="1" thickBot="1" x14ac:dyDescent="0.2">
      <c r="A30" s="77" t="e">
        <f>#REF!</f>
        <v>#REF!</v>
      </c>
      <c r="B30" s="78" t="s">
        <v>154</v>
      </c>
      <c r="C30" s="79" t="s">
        <v>155</v>
      </c>
      <c r="D30" s="79" t="s">
        <v>154</v>
      </c>
      <c r="E30" s="79" t="s">
        <v>155</v>
      </c>
      <c r="F30" s="79" t="s">
        <v>154</v>
      </c>
      <c r="G30" s="79" t="s">
        <v>155</v>
      </c>
      <c r="H30" s="79" t="s">
        <v>154</v>
      </c>
      <c r="I30" s="79" t="s">
        <v>155</v>
      </c>
      <c r="J30" s="79" t="s">
        <v>154</v>
      </c>
      <c r="K30" s="79" t="s">
        <v>155</v>
      </c>
      <c r="L30" s="79" t="s">
        <v>154</v>
      </c>
      <c r="M30" s="79" t="s">
        <v>155</v>
      </c>
      <c r="N30" s="79" t="s">
        <v>154</v>
      </c>
      <c r="O30" s="79" t="s">
        <v>155</v>
      </c>
      <c r="P30" s="79" t="s">
        <v>154</v>
      </c>
      <c r="Q30" s="80" t="s">
        <v>155</v>
      </c>
    </row>
    <row r="31" spans="1:19" ht="22.5" customHeight="1" x14ac:dyDescent="0.15">
      <c r="A31" s="26" t="s">
        <v>146</v>
      </c>
      <c r="B31" s="76">
        <f>Ⅳ.講師の人件費!H28</f>
        <v>0</v>
      </c>
      <c r="C31" s="40">
        <f>Ⅳ.講師の人件費!K28</f>
        <v>0</v>
      </c>
      <c r="D31" s="40">
        <f>Ⅳ.講師の人件費!H30</f>
        <v>0</v>
      </c>
      <c r="E31" s="40">
        <f>Ⅳ.講師の人件費!K30</f>
        <v>0</v>
      </c>
      <c r="F31" s="40">
        <f>Ⅳ.講師の人件費!H32</f>
        <v>0</v>
      </c>
      <c r="G31" s="40">
        <f>Ⅳ.講師の人件費!K32</f>
        <v>0</v>
      </c>
      <c r="H31" s="40">
        <f>Ⅳ.講師の人件費!AJ12</f>
        <v>0</v>
      </c>
      <c r="I31" s="40">
        <f>Ⅳ.講師の人件費!AM12</f>
        <v>0</v>
      </c>
      <c r="J31" s="40">
        <f>Ⅳ.講師の人件費!AJ14</f>
        <v>0</v>
      </c>
      <c r="K31" s="40">
        <f>Ⅳ.講師の人件費!AM14</f>
        <v>0</v>
      </c>
      <c r="L31" s="40">
        <f>Ⅳ.講師の人件費!AJ16</f>
        <v>0</v>
      </c>
      <c r="M31" s="40">
        <f>Ⅳ.講師の人件費!AM16</f>
        <v>0</v>
      </c>
      <c r="N31" s="40">
        <f>Ⅳ.講師の人件費!AJ18</f>
        <v>0</v>
      </c>
      <c r="O31" s="40">
        <f>Ⅳ.講師の人件費!AM18</f>
        <v>0</v>
      </c>
      <c r="P31" s="40">
        <f>Ⅳ.講師の人件費!AJ20</f>
        <v>0</v>
      </c>
      <c r="Q31" s="41">
        <f>Ⅳ.講師の人件費!AM20</f>
        <v>0</v>
      </c>
    </row>
    <row r="32" spans="1:19" ht="22.5" customHeight="1" x14ac:dyDescent="0.15">
      <c r="A32" s="37" t="s">
        <v>147</v>
      </c>
      <c r="B32" s="38">
        <f>Ⅳ.講師の人件費!H29</f>
        <v>0</v>
      </c>
      <c r="C32" s="8">
        <f>Ⅳ.講師の人件費!K29</f>
        <v>0</v>
      </c>
      <c r="D32" s="8">
        <f>Ⅳ.講師の人件費!H31</f>
        <v>0</v>
      </c>
      <c r="E32" s="8">
        <f>Ⅳ.講師の人件費!K31</f>
        <v>0</v>
      </c>
      <c r="F32" s="8">
        <f>Ⅳ.講師の人件費!H33</f>
        <v>0</v>
      </c>
      <c r="G32" s="8">
        <f>Ⅳ.講師の人件費!K33</f>
        <v>0</v>
      </c>
      <c r="H32" s="8">
        <f>Ⅳ.講師の人件費!AJ13</f>
        <v>0</v>
      </c>
      <c r="I32" s="8">
        <f>Ⅳ.講師の人件費!AM13</f>
        <v>0</v>
      </c>
      <c r="J32" s="8">
        <f>Ⅳ.講師の人件費!AJ15</f>
        <v>0</v>
      </c>
      <c r="K32" s="8">
        <f>Ⅳ.講師の人件費!AM15</f>
        <v>0</v>
      </c>
      <c r="L32" s="8">
        <f>Ⅳ.講師の人件費!AJ17</f>
        <v>0</v>
      </c>
      <c r="M32" s="8">
        <f>Ⅳ.講師の人件費!AM17</f>
        <v>0</v>
      </c>
      <c r="N32" s="8">
        <f>Ⅳ.講師の人件費!AJ19</f>
        <v>0</v>
      </c>
      <c r="O32" s="8">
        <f>Ⅳ.講師の人件費!AM19</f>
        <v>0</v>
      </c>
      <c r="P32" s="8">
        <f>Ⅳ.講師の人件費!AJ21</f>
        <v>0</v>
      </c>
      <c r="Q32" s="30">
        <f>Ⅳ.講師の人件費!AM21</f>
        <v>0</v>
      </c>
    </row>
    <row r="33" spans="1:17" ht="22.5" customHeight="1" x14ac:dyDescent="0.15">
      <c r="A33" s="37" t="s">
        <v>151</v>
      </c>
      <c r="B33" s="38">
        <f>Ⅳ.講師の人件費!N28</f>
        <v>0</v>
      </c>
      <c r="C33" s="8">
        <f>Ⅳ.講師の人件費!Q28</f>
        <v>0</v>
      </c>
      <c r="D33" s="8">
        <f>Ⅳ.講師の人件費!N30</f>
        <v>0</v>
      </c>
      <c r="E33" s="8">
        <f>Ⅳ.講師の人件費!Q30</f>
        <v>0</v>
      </c>
      <c r="F33" s="8">
        <f>Ⅳ.講師の人件費!N32</f>
        <v>0</v>
      </c>
      <c r="G33" s="8">
        <f>Ⅳ.講師の人件費!Q32</f>
        <v>0</v>
      </c>
      <c r="H33" s="8">
        <f>Ⅳ.講師の人件費!AP12</f>
        <v>0</v>
      </c>
      <c r="I33" s="8">
        <f>Ⅳ.講師の人件費!AS12</f>
        <v>0</v>
      </c>
      <c r="J33" s="8">
        <f>Ⅳ.講師の人件費!AP14</f>
        <v>0</v>
      </c>
      <c r="K33" s="8">
        <f>Ⅳ.講師の人件費!AS14</f>
        <v>0</v>
      </c>
      <c r="L33" s="8">
        <f>Ⅳ.講師の人件費!AP16</f>
        <v>0</v>
      </c>
      <c r="M33" s="8">
        <f>Ⅳ.講師の人件費!AS16</f>
        <v>0</v>
      </c>
      <c r="N33" s="8">
        <f>Ⅳ.講師の人件費!AP18</f>
        <v>0</v>
      </c>
      <c r="O33" s="8">
        <f>Ⅳ.講師の人件費!AS18</f>
        <v>0</v>
      </c>
      <c r="P33" s="8">
        <f>Ⅳ.講師の人件費!AP20</f>
        <v>0</v>
      </c>
      <c r="Q33" s="30">
        <f>Ⅳ.講師の人件費!AS20</f>
        <v>0</v>
      </c>
    </row>
    <row r="34" spans="1:17" ht="22.5" customHeight="1" thickBot="1" x14ac:dyDescent="0.2">
      <c r="A34" s="27" t="s">
        <v>14</v>
      </c>
      <c r="B34" s="39">
        <f>Ⅳ.講師の人件費!T28</f>
        <v>0</v>
      </c>
      <c r="C34" s="31">
        <f>Ⅳ.講師の人件費!W28</f>
        <v>0</v>
      </c>
      <c r="D34" s="31">
        <f>Ⅳ.講師の人件費!T30</f>
        <v>0</v>
      </c>
      <c r="E34" s="31">
        <f>Ⅳ.講師の人件費!W30</f>
        <v>0</v>
      </c>
      <c r="F34" s="31">
        <f>Ⅳ.講師の人件費!T32</f>
        <v>0</v>
      </c>
      <c r="G34" s="31">
        <f>Ⅳ.講師の人件費!W32</f>
        <v>0</v>
      </c>
      <c r="H34" s="31">
        <f>Ⅳ.講師の人件費!AV12</f>
        <v>0</v>
      </c>
      <c r="I34" s="31">
        <f>Ⅳ.講師の人件費!AY12</f>
        <v>0</v>
      </c>
      <c r="J34" s="31">
        <f>Ⅳ.講師の人件費!AV14</f>
        <v>0</v>
      </c>
      <c r="K34" s="31">
        <f>Ⅳ.講師の人件費!AY14</f>
        <v>0</v>
      </c>
      <c r="L34" s="31">
        <f>Ⅳ.講師の人件費!AV16</f>
        <v>0</v>
      </c>
      <c r="M34" s="31">
        <f>Ⅳ.講師の人件費!AY16</f>
        <v>0</v>
      </c>
      <c r="N34" s="31">
        <f>Ⅳ.講師の人件費!AV18</f>
        <v>0</v>
      </c>
      <c r="O34" s="31">
        <f>Ⅳ.講師の人件費!AY18</f>
        <v>0</v>
      </c>
      <c r="P34" s="31">
        <f>Ⅳ.講師の人件費!AV20</f>
        <v>0</v>
      </c>
      <c r="Q34" s="32">
        <f>Ⅳ.講師の人件費!AY20</f>
        <v>0</v>
      </c>
    </row>
    <row r="35" spans="1:17" ht="22.5" customHeight="1" thickBot="1" x14ac:dyDescent="0.2">
      <c r="A35" s="16"/>
      <c r="B35" s="14"/>
      <c r="C35" s="14"/>
      <c r="D35" s="14"/>
      <c r="E35" s="14"/>
      <c r="F35" s="14"/>
      <c r="G35" s="14"/>
      <c r="H35" s="14"/>
      <c r="I35" s="14"/>
      <c r="J35" s="14"/>
      <c r="K35" s="14"/>
      <c r="L35" s="14"/>
      <c r="M35" s="14"/>
      <c r="N35" s="14"/>
      <c r="O35" s="14"/>
      <c r="P35" s="14"/>
      <c r="Q35" s="14"/>
    </row>
    <row r="36" spans="1:17" ht="22.5" customHeight="1" thickBot="1" x14ac:dyDescent="0.2">
      <c r="A36" s="1560" t="s">
        <v>180</v>
      </c>
      <c r="B36" s="1537" t="s">
        <v>279</v>
      </c>
      <c r="C36" s="1547"/>
      <c r="D36" s="1547" t="s">
        <v>254</v>
      </c>
      <c r="E36" s="1547"/>
      <c r="F36" s="1547" t="s">
        <v>255</v>
      </c>
      <c r="G36" s="1547"/>
      <c r="H36" s="1547" t="s">
        <v>280</v>
      </c>
      <c r="I36" s="1547"/>
      <c r="J36" s="1547" t="s">
        <v>256</v>
      </c>
      <c r="K36" s="1547"/>
      <c r="L36" s="1547" t="s">
        <v>281</v>
      </c>
      <c r="M36" s="1548"/>
    </row>
    <row r="37" spans="1:17" ht="22.5" customHeight="1" thickBot="1" x14ac:dyDescent="0.2">
      <c r="A37" s="1561"/>
      <c r="B37" s="1577">
        <f>Ⅳ.講師の人件費!AD22</f>
        <v>0</v>
      </c>
      <c r="C37" s="1545"/>
      <c r="D37" s="1545">
        <f>Ⅳ.講師の人件費!AD24</f>
        <v>0</v>
      </c>
      <c r="E37" s="1545"/>
      <c r="F37" s="1545">
        <f>Ⅳ.講師の人件費!AD26</f>
        <v>0</v>
      </c>
      <c r="G37" s="1545"/>
      <c r="H37" s="1545">
        <f>Ⅳ.講師の人件費!AD28</f>
        <v>0</v>
      </c>
      <c r="I37" s="1545"/>
      <c r="J37" s="1545">
        <f>Ⅳ.講師の人件費!AD30</f>
        <v>0</v>
      </c>
      <c r="K37" s="1545"/>
      <c r="L37" s="1545">
        <f>Ⅳ.講師の人件費!AD32</f>
        <v>0</v>
      </c>
      <c r="M37" s="1546"/>
      <c r="N37" s="11"/>
      <c r="O37" s="11"/>
    </row>
    <row r="38" spans="1:17" ht="22.5" customHeight="1" thickBot="1" x14ac:dyDescent="0.2">
      <c r="A38" s="53" t="e">
        <f>#REF!</f>
        <v>#REF!</v>
      </c>
      <c r="B38" s="81" t="s">
        <v>154</v>
      </c>
      <c r="C38" s="74" t="s">
        <v>155</v>
      </c>
      <c r="D38" s="74" t="s">
        <v>154</v>
      </c>
      <c r="E38" s="74" t="s">
        <v>155</v>
      </c>
      <c r="F38" s="74" t="s">
        <v>154</v>
      </c>
      <c r="G38" s="74" t="s">
        <v>155</v>
      </c>
      <c r="H38" s="74" t="s">
        <v>154</v>
      </c>
      <c r="I38" s="74" t="s">
        <v>155</v>
      </c>
      <c r="J38" s="74" t="s">
        <v>154</v>
      </c>
      <c r="K38" s="74" t="s">
        <v>155</v>
      </c>
      <c r="L38" s="74" t="s">
        <v>154</v>
      </c>
      <c r="M38" s="75" t="s">
        <v>155</v>
      </c>
      <c r="N38" s="13"/>
      <c r="O38" s="13"/>
      <c r="P38" s="13"/>
      <c r="Q38" s="13"/>
    </row>
    <row r="39" spans="1:17" ht="22.5" customHeight="1" x14ac:dyDescent="0.15">
      <c r="A39" s="47" t="s">
        <v>146</v>
      </c>
      <c r="B39" s="76">
        <f>Ⅳ.講師の人件費!AJ22</f>
        <v>0</v>
      </c>
      <c r="C39" s="40">
        <f>Ⅳ.講師の人件費!AM22</f>
        <v>0</v>
      </c>
      <c r="D39" s="40">
        <f>Ⅳ.講師の人件費!AJ24</f>
        <v>0</v>
      </c>
      <c r="E39" s="40">
        <f>Ⅳ.講師の人件費!AM24</f>
        <v>0</v>
      </c>
      <c r="F39" s="40">
        <f>Ⅳ.講師の人件費!AJ26</f>
        <v>0</v>
      </c>
      <c r="G39" s="40">
        <f>Ⅳ.講師の人件費!AM26</f>
        <v>0</v>
      </c>
      <c r="H39" s="40">
        <f>Ⅳ.講師の人件費!AJ28</f>
        <v>0</v>
      </c>
      <c r="I39" s="40">
        <f>Ⅳ.講師の人件費!AM28</f>
        <v>0</v>
      </c>
      <c r="J39" s="40">
        <f>Ⅳ.講師の人件費!AJ30</f>
        <v>0</v>
      </c>
      <c r="K39" s="40">
        <f>Ⅳ.講師の人件費!AM30</f>
        <v>0</v>
      </c>
      <c r="L39" s="40">
        <f>Ⅳ.講師の人件費!AJ32</f>
        <v>0</v>
      </c>
      <c r="M39" s="41">
        <f>Ⅳ.講師の人件費!AM32</f>
        <v>0</v>
      </c>
      <c r="N39" s="14"/>
      <c r="O39" s="14"/>
      <c r="P39" s="14"/>
      <c r="Q39" s="14"/>
    </row>
    <row r="40" spans="1:17" ht="22.5" customHeight="1" x14ac:dyDescent="0.15">
      <c r="A40" s="35" t="s">
        <v>147</v>
      </c>
      <c r="B40" s="38">
        <f>Ⅳ.講師の人件費!AJ23</f>
        <v>0</v>
      </c>
      <c r="C40" s="8">
        <f>Ⅳ.講師の人件費!AM23</f>
        <v>0</v>
      </c>
      <c r="D40" s="8">
        <f>Ⅳ.講師の人件費!AJ25</f>
        <v>0</v>
      </c>
      <c r="E40" s="8">
        <f>Ⅳ.講師の人件費!AM25</f>
        <v>0</v>
      </c>
      <c r="F40" s="8">
        <f>Ⅳ.講師の人件費!AJ27</f>
        <v>0</v>
      </c>
      <c r="G40" s="8">
        <f>Ⅳ.講師の人件費!AM27</f>
        <v>0</v>
      </c>
      <c r="H40" s="8">
        <f>Ⅳ.講師の人件費!AJ29</f>
        <v>0</v>
      </c>
      <c r="I40" s="8">
        <f>Ⅳ.講師の人件費!AM29</f>
        <v>0</v>
      </c>
      <c r="J40" s="8">
        <f>Ⅳ.講師の人件費!AJ31</f>
        <v>0</v>
      </c>
      <c r="K40" s="8">
        <f>Ⅳ.講師の人件費!AM31</f>
        <v>0</v>
      </c>
      <c r="L40" s="8">
        <f>Ⅳ.講師の人件費!AJ33</f>
        <v>0</v>
      </c>
      <c r="M40" s="30">
        <f>Ⅳ.講師の人件費!AM33</f>
        <v>0</v>
      </c>
      <c r="N40" s="14"/>
      <c r="O40" s="14"/>
      <c r="P40" s="14"/>
      <c r="Q40" s="14"/>
    </row>
    <row r="41" spans="1:17" ht="22.5" customHeight="1" x14ac:dyDescent="0.15">
      <c r="A41" s="35" t="s">
        <v>151</v>
      </c>
      <c r="B41" s="38">
        <f>Ⅳ.講師の人件費!AP22</f>
        <v>0</v>
      </c>
      <c r="C41" s="8">
        <f>Ⅳ.講師の人件費!AS22</f>
        <v>0</v>
      </c>
      <c r="D41" s="8">
        <f>Ⅳ.講師の人件費!AP24</f>
        <v>0</v>
      </c>
      <c r="E41" s="8">
        <f>Ⅳ.講師の人件費!AS24</f>
        <v>0</v>
      </c>
      <c r="F41" s="8">
        <f>Ⅳ.講師の人件費!AP26</f>
        <v>0</v>
      </c>
      <c r="G41" s="8">
        <f>Ⅳ.講師の人件費!AS26</f>
        <v>0</v>
      </c>
      <c r="H41" s="8">
        <f>Ⅳ.講師の人件費!AP28</f>
        <v>0</v>
      </c>
      <c r="I41" s="8">
        <f>Ⅳ.講師の人件費!AS28</f>
        <v>0</v>
      </c>
      <c r="J41" s="8">
        <f>Ⅳ.講師の人件費!AP30</f>
        <v>0</v>
      </c>
      <c r="K41" s="8">
        <f>Ⅳ.講師の人件費!AS30</f>
        <v>0</v>
      </c>
      <c r="L41" s="8">
        <f>Ⅳ.講師の人件費!AP32</f>
        <v>0</v>
      </c>
      <c r="M41" s="30">
        <f>Ⅳ.講師の人件費!AS32</f>
        <v>0</v>
      </c>
      <c r="N41" s="14"/>
      <c r="O41" s="14"/>
      <c r="P41" s="14"/>
      <c r="Q41" s="14"/>
    </row>
    <row r="42" spans="1:17" ht="22.5" customHeight="1" thickBot="1" x14ac:dyDescent="0.2">
      <c r="A42" s="36" t="s">
        <v>14</v>
      </c>
      <c r="B42" s="39">
        <f>Ⅳ.講師の人件費!AV22</f>
        <v>0</v>
      </c>
      <c r="C42" s="31">
        <f>Ⅳ.講師の人件費!AY22</f>
        <v>0</v>
      </c>
      <c r="D42" s="31">
        <f>Ⅳ.講師の人件費!AV24</f>
        <v>0</v>
      </c>
      <c r="E42" s="31">
        <f>Ⅳ.講師の人件費!AY24</f>
        <v>0</v>
      </c>
      <c r="F42" s="31">
        <f>Ⅳ.講師の人件費!AV26</f>
        <v>0</v>
      </c>
      <c r="G42" s="31">
        <f>Ⅳ.講師の人件費!AY26</f>
        <v>0</v>
      </c>
      <c r="H42" s="31">
        <f>Ⅳ.講師の人件費!AV28</f>
        <v>0</v>
      </c>
      <c r="I42" s="31">
        <f>Ⅳ.講師の人件費!AY28</f>
        <v>0</v>
      </c>
      <c r="J42" s="31">
        <f>Ⅳ.講師の人件費!AV30</f>
        <v>0</v>
      </c>
      <c r="K42" s="31">
        <f>Ⅳ.講師の人件費!AY30</f>
        <v>0</v>
      </c>
      <c r="L42" s="31">
        <f>Ⅳ.講師の人件費!AV32</f>
        <v>0</v>
      </c>
      <c r="M42" s="32">
        <f>Ⅳ.講師の人件費!AY32</f>
        <v>0</v>
      </c>
      <c r="N42" s="14"/>
      <c r="O42" s="14"/>
      <c r="P42" s="14"/>
      <c r="Q42" s="14"/>
    </row>
    <row r="43" spans="1:17" ht="22.5" customHeight="1" x14ac:dyDescent="0.15">
      <c r="A43" s="16"/>
      <c r="B43" s="14"/>
      <c r="C43" s="14"/>
      <c r="D43" s="14"/>
      <c r="E43" s="14"/>
      <c r="F43" s="14"/>
      <c r="G43" s="14"/>
      <c r="H43" s="14"/>
      <c r="I43" s="14"/>
      <c r="J43" s="14"/>
      <c r="K43" s="14"/>
      <c r="L43" s="14"/>
      <c r="M43" s="14"/>
      <c r="N43" s="14"/>
      <c r="O43" s="14"/>
      <c r="P43" s="14"/>
    </row>
    <row r="44" spans="1:17" ht="22.5" customHeight="1" thickBot="1" x14ac:dyDescent="0.2">
      <c r="A44" s="136" t="s">
        <v>228</v>
      </c>
    </row>
    <row r="45" spans="1:17" ht="21.95" customHeight="1" thickBot="1" x14ac:dyDescent="0.2">
      <c r="A45" s="138" t="s">
        <v>180</v>
      </c>
      <c r="B45" s="1473" t="s">
        <v>182</v>
      </c>
      <c r="C45" s="1473"/>
      <c r="D45" s="1473"/>
      <c r="E45" s="1473"/>
      <c r="F45" s="1473"/>
      <c r="G45" s="1473"/>
      <c r="H45" s="1473"/>
      <c r="I45" s="1473"/>
      <c r="J45" s="1473"/>
      <c r="K45" s="1566"/>
      <c r="L45" s="11"/>
      <c r="M45" s="11"/>
    </row>
    <row r="46" spans="1:17" ht="22.5" customHeight="1" x14ac:dyDescent="0.15">
      <c r="A46" s="91" t="e">
        <f>#REF!</f>
        <v>#REF!</v>
      </c>
      <c r="B46" s="1506" t="s">
        <v>159</v>
      </c>
      <c r="C46" s="1497"/>
      <c r="D46" s="1497"/>
      <c r="E46" s="1497"/>
      <c r="F46" s="1507"/>
      <c r="G46" s="1490" t="s">
        <v>235</v>
      </c>
      <c r="H46" s="1491"/>
      <c r="I46" s="1491"/>
      <c r="J46" s="1491"/>
      <c r="K46" s="1492"/>
      <c r="L46" s="6"/>
      <c r="M46" s="86"/>
    </row>
    <row r="47" spans="1:17" ht="22.5" customHeight="1" thickBot="1" x14ac:dyDescent="0.2">
      <c r="A47" s="58" t="s">
        <v>229</v>
      </c>
      <c r="B47" s="124" t="s">
        <v>230</v>
      </c>
      <c r="C47" s="125" t="s">
        <v>231</v>
      </c>
      <c r="D47" s="125" t="s">
        <v>232</v>
      </c>
      <c r="E47" s="126" t="s">
        <v>233</v>
      </c>
      <c r="F47" s="127" t="s">
        <v>234</v>
      </c>
      <c r="G47" s="124" t="s">
        <v>230</v>
      </c>
      <c r="H47" s="125" t="s">
        <v>231</v>
      </c>
      <c r="I47" s="125" t="s">
        <v>232</v>
      </c>
      <c r="J47" s="126" t="s">
        <v>233</v>
      </c>
      <c r="K47" s="127" t="s">
        <v>234</v>
      </c>
      <c r="L47" s="6"/>
      <c r="M47" s="86"/>
    </row>
    <row r="48" spans="1:17" ht="22.5" customHeight="1" x14ac:dyDescent="0.15">
      <c r="A48" s="88" t="s">
        <v>0</v>
      </c>
      <c r="B48" s="94">
        <f>Ⅴ.実習に関する状況!H12</f>
        <v>0</v>
      </c>
      <c r="C48" s="23">
        <f>Ⅴ.実習に関する状況!H13</f>
        <v>0</v>
      </c>
      <c r="D48" s="23">
        <f>Ⅴ.実習に関する状況!H14</f>
        <v>0</v>
      </c>
      <c r="E48" s="23">
        <f>Ⅴ.実習に関する状況!H15</f>
        <v>0</v>
      </c>
      <c r="F48" s="95">
        <f>Ⅴ.実習に関する状況!H16</f>
        <v>0</v>
      </c>
      <c r="G48" s="94">
        <f>Ⅴ.実習に関する状況!H17</f>
        <v>0</v>
      </c>
      <c r="H48" s="23">
        <f>Ⅴ.実習に関する状況!H18</f>
        <v>0</v>
      </c>
      <c r="I48" s="23">
        <f>Ⅴ.実習に関する状況!H19</f>
        <v>0</v>
      </c>
      <c r="J48" s="23">
        <f>Ⅴ.実習に関する状況!H20</f>
        <v>0</v>
      </c>
      <c r="K48" s="95">
        <f>Ⅴ.実習に関する状況!H21</f>
        <v>0</v>
      </c>
      <c r="L48" s="85"/>
      <c r="M48" s="85"/>
    </row>
    <row r="49" spans="1:15" ht="22.5" customHeight="1" x14ac:dyDescent="0.15">
      <c r="A49" s="89" t="s">
        <v>68</v>
      </c>
      <c r="B49" s="96">
        <f>Ⅴ.実習に関する状況!T12</f>
        <v>0</v>
      </c>
      <c r="C49" s="22">
        <f>Ⅴ.実習に関する状況!T13</f>
        <v>0</v>
      </c>
      <c r="D49" s="22">
        <f>Ⅴ.実習に関する状況!T14</f>
        <v>0</v>
      </c>
      <c r="E49" s="117">
        <f>Ⅴ.実習に関する状況!T15</f>
        <v>0</v>
      </c>
      <c r="F49" s="97"/>
      <c r="G49" s="96">
        <f>Ⅴ.実習に関する状況!T17</f>
        <v>0</v>
      </c>
      <c r="H49" s="22">
        <f>Ⅴ.実習に関する状況!T18</f>
        <v>0</v>
      </c>
      <c r="I49" s="22">
        <f>Ⅴ.実習に関する状況!T19</f>
        <v>0</v>
      </c>
      <c r="J49" s="118">
        <f>Ⅴ.実習に関する状況!T20</f>
        <v>0</v>
      </c>
      <c r="K49" s="92"/>
      <c r="L49" s="85"/>
      <c r="M49" s="85"/>
    </row>
    <row r="50" spans="1:15" ht="22.5" customHeight="1" thickBot="1" x14ac:dyDescent="0.2">
      <c r="A50" s="90" t="s">
        <v>14</v>
      </c>
      <c r="B50" s="29">
        <f>Ⅴ.実習に関する状況!AF12</f>
        <v>0</v>
      </c>
      <c r="C50" s="24">
        <f>Ⅴ.実習に関する状況!AF13</f>
        <v>0</v>
      </c>
      <c r="D50" s="93"/>
      <c r="E50" s="93"/>
      <c r="F50" s="98"/>
      <c r="G50" s="29">
        <f>Ⅴ.実習に関する状況!AF17</f>
        <v>0</v>
      </c>
      <c r="H50" s="24">
        <f>Ⅴ.実習に関する状況!AF18</f>
        <v>0</v>
      </c>
      <c r="I50" s="93"/>
      <c r="J50" s="93"/>
      <c r="K50" s="98"/>
      <c r="L50" s="85"/>
      <c r="M50" s="85"/>
    </row>
    <row r="51" spans="1:15" ht="22.5" customHeight="1" thickBot="1" x14ac:dyDescent="0.2">
      <c r="B51" s="6"/>
      <c r="C51" s="84"/>
      <c r="D51" s="84"/>
      <c r="I51" s="12"/>
      <c r="J51" s="12"/>
      <c r="K51" s="12"/>
      <c r="L51" s="85"/>
      <c r="M51" s="85"/>
      <c r="N51" s="6"/>
      <c r="O51" s="6"/>
    </row>
    <row r="52" spans="1:15" ht="21.95" customHeight="1" thickBot="1" x14ac:dyDescent="0.2">
      <c r="A52" s="138" t="s">
        <v>180</v>
      </c>
      <c r="B52" s="1473" t="s">
        <v>259</v>
      </c>
      <c r="C52" s="1473"/>
      <c r="D52" s="1473"/>
      <c r="E52" s="1473"/>
      <c r="F52" s="1473"/>
      <c r="G52" s="1473"/>
      <c r="H52" s="1473"/>
      <c r="I52" s="1473"/>
      <c r="J52" s="1473"/>
      <c r="K52" s="1566"/>
    </row>
    <row r="53" spans="1:15" ht="22.5" customHeight="1" thickBot="1" x14ac:dyDescent="0.2">
      <c r="A53" s="46" t="e">
        <f>#REF!</f>
        <v>#REF!</v>
      </c>
      <c r="B53" s="1577" t="s">
        <v>159</v>
      </c>
      <c r="C53" s="1545"/>
      <c r="D53" s="1545"/>
      <c r="E53" s="1545"/>
      <c r="F53" s="1546"/>
      <c r="G53" s="1578" t="s">
        <v>235</v>
      </c>
      <c r="H53" s="1579"/>
      <c r="I53" s="1579"/>
      <c r="J53" s="1579"/>
      <c r="K53" s="1580"/>
      <c r="N53" s="6"/>
      <c r="O53" s="6"/>
    </row>
    <row r="54" spans="1:15" ht="22.5" customHeight="1" thickBot="1" x14ac:dyDescent="0.2">
      <c r="A54" s="87" t="s">
        <v>229</v>
      </c>
      <c r="B54" s="120" t="s">
        <v>230</v>
      </c>
      <c r="C54" s="121" t="s">
        <v>231</v>
      </c>
      <c r="D54" s="121" t="s">
        <v>232</v>
      </c>
      <c r="E54" s="122" t="s">
        <v>233</v>
      </c>
      <c r="F54" s="123" t="s">
        <v>234</v>
      </c>
      <c r="G54" s="120" t="s">
        <v>230</v>
      </c>
      <c r="H54" s="121" t="s">
        <v>231</v>
      </c>
      <c r="I54" s="121" t="s">
        <v>232</v>
      </c>
      <c r="J54" s="122" t="s">
        <v>233</v>
      </c>
      <c r="K54" s="123" t="s">
        <v>234</v>
      </c>
      <c r="N54" s="6"/>
      <c r="O54" s="6"/>
    </row>
    <row r="55" spans="1:15" ht="22.5" customHeight="1" x14ac:dyDescent="0.15">
      <c r="A55" s="88" t="s">
        <v>0</v>
      </c>
      <c r="B55" s="94" t="str">
        <f>Ⅴ.実習に関する状況!P12</f>
        <v>0</v>
      </c>
      <c r="C55" s="23" t="str">
        <f>Ⅴ.実習に関する状況!P13</f>
        <v>0</v>
      </c>
      <c r="D55" s="23" t="str">
        <f>Ⅴ.実習に関する状況!P14</f>
        <v>0</v>
      </c>
      <c r="E55" s="23" t="str">
        <f>Ⅴ.実習に関する状況!P15</f>
        <v>0</v>
      </c>
      <c r="F55" s="95" t="str">
        <f>Ⅴ.実習に関する状況!P16</f>
        <v>0</v>
      </c>
      <c r="G55" s="94" t="str">
        <f>Ⅴ.実習に関する状況!P17</f>
        <v>0</v>
      </c>
      <c r="H55" s="23" t="str">
        <f>Ⅴ.実習に関する状況!P18</f>
        <v>0</v>
      </c>
      <c r="I55" s="23" t="str">
        <f>Ⅴ.実習に関する状況!P19</f>
        <v>0</v>
      </c>
      <c r="J55" s="23" t="str">
        <f>Ⅴ.実習に関する状況!P20</f>
        <v>0</v>
      </c>
      <c r="K55" s="95" t="str">
        <f>Ⅴ.実習に関する状況!P21</f>
        <v>0</v>
      </c>
    </row>
    <row r="56" spans="1:15" ht="22.5" customHeight="1" x14ac:dyDescent="0.15">
      <c r="A56" s="89" t="s">
        <v>68</v>
      </c>
      <c r="B56" s="96" t="str">
        <f>Ⅴ.実習に関する状況!AB12</f>
        <v>0</v>
      </c>
      <c r="C56" s="22" t="str">
        <f>Ⅴ.実習に関する状況!AB13</f>
        <v>0</v>
      </c>
      <c r="D56" s="22" t="str">
        <f>Ⅴ.実習に関する状況!AB14</f>
        <v>0</v>
      </c>
      <c r="E56" s="117" t="str">
        <f>Ⅴ.実習に関する状況!AB15</f>
        <v>0</v>
      </c>
      <c r="F56" s="97"/>
      <c r="G56" s="96" t="str">
        <f>Ⅴ.実習に関する状況!AB17</f>
        <v>0</v>
      </c>
      <c r="H56" s="22" t="str">
        <f>Ⅴ.実習に関する状況!AB18</f>
        <v>0</v>
      </c>
      <c r="I56" s="22" t="str">
        <f>Ⅴ.実習に関する状況!AB19</f>
        <v>0</v>
      </c>
      <c r="J56" s="119" t="str">
        <f>Ⅴ.実習に関する状況!AB20</f>
        <v>0</v>
      </c>
      <c r="K56" s="92"/>
    </row>
    <row r="57" spans="1:15" ht="22.5" customHeight="1" thickBot="1" x14ac:dyDescent="0.2">
      <c r="A57" s="90" t="s">
        <v>14</v>
      </c>
      <c r="B57" s="29" t="str">
        <f>Ⅴ.実習に関する状況!AN12</f>
        <v>0</v>
      </c>
      <c r="C57" s="24" t="str">
        <f>Ⅴ.実習に関する状況!AN13</f>
        <v>0</v>
      </c>
      <c r="D57" s="93"/>
      <c r="E57" s="93"/>
      <c r="F57" s="98"/>
      <c r="G57" s="29" t="str">
        <f>Ⅴ.実習に関する状況!AN17</f>
        <v>0</v>
      </c>
      <c r="H57" s="24" t="str">
        <f>Ⅴ.実習に関する状況!AN18</f>
        <v>0</v>
      </c>
      <c r="I57" s="93"/>
      <c r="J57" s="93"/>
      <c r="K57" s="98"/>
    </row>
    <row r="58" spans="1:15" ht="22.5" customHeight="1" thickBot="1" x14ac:dyDescent="0.2">
      <c r="B58" s="85"/>
      <c r="C58" s="85"/>
      <c r="D58" s="14"/>
      <c r="E58" s="14"/>
      <c r="F58" s="14"/>
      <c r="G58" s="85"/>
      <c r="H58" s="85"/>
      <c r="I58" s="14"/>
      <c r="J58" s="14"/>
      <c r="K58" s="14"/>
      <c r="L58" s="6"/>
      <c r="M58" s="6"/>
    </row>
    <row r="59" spans="1:15" ht="21.95" customHeight="1" thickBot="1" x14ac:dyDescent="0.2">
      <c r="A59" s="138" t="s">
        <v>180</v>
      </c>
      <c r="B59" s="1473" t="s">
        <v>161</v>
      </c>
      <c r="C59" s="1566"/>
      <c r="D59" s="14"/>
      <c r="E59" s="1581" t="e">
        <f>Ⅴ.実習に関する状況!#REF!</f>
        <v>#REF!</v>
      </c>
      <c r="F59" s="1582"/>
      <c r="G59" s="1582"/>
      <c r="H59" s="1582"/>
      <c r="I59" s="1582"/>
      <c r="J59" s="1582"/>
      <c r="K59" s="1583"/>
      <c r="L59" s="6"/>
      <c r="M59" s="6"/>
    </row>
    <row r="60" spans="1:15" ht="22.5" customHeight="1" thickBot="1" x14ac:dyDescent="0.2">
      <c r="A60" s="46" t="e">
        <f>#REF!</f>
        <v>#REF!</v>
      </c>
      <c r="B60" s="100" t="s">
        <v>159</v>
      </c>
      <c r="C60" s="87" t="s">
        <v>160</v>
      </c>
      <c r="D60" s="14"/>
      <c r="E60" s="1584"/>
      <c r="F60" s="1585"/>
      <c r="G60" s="1585"/>
      <c r="H60" s="1585"/>
      <c r="I60" s="1585"/>
      <c r="J60" s="1585"/>
      <c r="K60" s="1586"/>
      <c r="L60" s="6"/>
      <c r="M60" s="6"/>
    </row>
    <row r="61" spans="1:15" ht="22.5" customHeight="1" x14ac:dyDescent="0.15">
      <c r="A61" s="99" t="s">
        <v>0</v>
      </c>
      <c r="B61" s="17">
        <f>Ⅴ.実習に関する状況!A30</f>
        <v>0</v>
      </c>
      <c r="C61" s="82">
        <f>Ⅴ.実習に関する状況!D30</f>
        <v>0</v>
      </c>
      <c r="D61" s="14"/>
      <c r="E61" s="1584"/>
      <c r="F61" s="1585"/>
      <c r="G61" s="1585"/>
      <c r="H61" s="1585"/>
      <c r="I61" s="1585"/>
      <c r="J61" s="1585"/>
      <c r="K61" s="1586"/>
      <c r="L61" s="6"/>
      <c r="M61" s="6"/>
    </row>
    <row r="62" spans="1:15" ht="22.5" customHeight="1" x14ac:dyDescent="0.15">
      <c r="A62" s="89" t="s">
        <v>68</v>
      </c>
      <c r="B62" s="101">
        <f>Ⅴ.実習に関する状況!G30</f>
        <v>0</v>
      </c>
      <c r="C62" s="28">
        <f>Ⅴ.実習に関する状況!J30</f>
        <v>0</v>
      </c>
      <c r="D62" s="14"/>
      <c r="E62" s="1584"/>
      <c r="F62" s="1585"/>
      <c r="G62" s="1585"/>
      <c r="H62" s="1585"/>
      <c r="I62" s="1585"/>
      <c r="J62" s="1585"/>
      <c r="K62" s="1586"/>
      <c r="L62" s="6"/>
      <c r="M62" s="6"/>
    </row>
    <row r="63" spans="1:15" ht="22.5" customHeight="1" thickBot="1" x14ac:dyDescent="0.2">
      <c r="A63" s="83" t="s">
        <v>14</v>
      </c>
      <c r="B63" s="5">
        <f>Ⅴ.実習に関する状況!M30</f>
        <v>0</v>
      </c>
      <c r="C63" s="102">
        <f>Ⅴ.実習に関する状況!P30</f>
        <v>0</v>
      </c>
      <c r="D63" s="14"/>
      <c r="E63" s="1584"/>
      <c r="F63" s="1585"/>
      <c r="G63" s="1585"/>
      <c r="H63" s="1585"/>
      <c r="I63" s="1585"/>
      <c r="J63" s="1585"/>
      <c r="K63" s="1586"/>
      <c r="L63" s="6"/>
      <c r="M63" s="6"/>
    </row>
    <row r="64" spans="1:15" ht="22.5" customHeight="1" thickBot="1" x14ac:dyDescent="0.2">
      <c r="E64" s="1587"/>
      <c r="F64" s="1588"/>
      <c r="G64" s="1588"/>
      <c r="H64" s="1588"/>
      <c r="I64" s="1588"/>
      <c r="J64" s="1588"/>
      <c r="K64" s="1589"/>
    </row>
    <row r="65" spans="1:11" ht="22.5" customHeight="1" thickBot="1" x14ac:dyDescent="0.2">
      <c r="A65" s="136" t="s">
        <v>163</v>
      </c>
      <c r="B65" s="137"/>
      <c r="D65" s="3"/>
    </row>
    <row r="66" spans="1:11" ht="21.95" customHeight="1" x14ac:dyDescent="0.15">
      <c r="A66" s="140" t="s">
        <v>180</v>
      </c>
      <c r="B66" s="1483" t="s">
        <v>164</v>
      </c>
      <c r="D66" s="1567" t="s">
        <v>214</v>
      </c>
      <c r="E66" s="1568"/>
      <c r="F66" s="1569"/>
      <c r="G66" s="1483" t="s">
        <v>217</v>
      </c>
    </row>
    <row r="67" spans="1:11" ht="22.5" customHeight="1" thickBot="1" x14ac:dyDescent="0.2">
      <c r="A67" s="25" t="e">
        <f>#REF!</f>
        <v>#REF!</v>
      </c>
      <c r="B67" s="1576"/>
      <c r="D67" s="1570" t="e">
        <f>#REF!</f>
        <v>#REF!</v>
      </c>
      <c r="E67" s="1571"/>
      <c r="F67" s="1572"/>
      <c r="G67" s="1565"/>
      <c r="H67" s="12"/>
      <c r="I67" s="12"/>
      <c r="J67" s="12"/>
      <c r="K67" s="12"/>
    </row>
    <row r="68" spans="1:11" ht="22.5" customHeight="1" x14ac:dyDescent="0.15">
      <c r="A68" s="26" t="s">
        <v>0</v>
      </c>
      <c r="B68" s="103" t="e">
        <f>Ⅵ.看護師国家試験!#REF!</f>
        <v>#REF!</v>
      </c>
      <c r="D68" s="1573" t="s">
        <v>215</v>
      </c>
      <c r="E68" s="1574"/>
      <c r="F68" s="1575"/>
      <c r="G68" s="103" t="e">
        <f>Ⅵ.看護師国家試験!#REF!</f>
        <v>#REF!</v>
      </c>
      <c r="H68" s="12"/>
      <c r="I68" s="12"/>
      <c r="J68" s="12"/>
      <c r="K68" s="12"/>
    </row>
    <row r="69" spans="1:11" ht="22.5" customHeight="1" thickBot="1" x14ac:dyDescent="0.2">
      <c r="A69" s="27" t="s">
        <v>14</v>
      </c>
      <c r="B69" s="58" t="e">
        <f>Ⅵ.看護師国家試験!#REF!</f>
        <v>#REF!</v>
      </c>
      <c r="D69" s="1562" t="s">
        <v>216</v>
      </c>
      <c r="E69" s="1563"/>
      <c r="F69" s="1564"/>
      <c r="G69" s="58" t="e">
        <f>Ⅵ.看護師国家試験!#REF!</f>
        <v>#REF!</v>
      </c>
      <c r="H69" s="12"/>
      <c r="I69" s="12"/>
      <c r="J69" s="12"/>
      <c r="K69" s="12"/>
    </row>
    <row r="70" spans="1:11" ht="22.5" customHeight="1" x14ac:dyDescent="0.15">
      <c r="G70" s="12"/>
      <c r="H70" s="12"/>
      <c r="I70" s="12"/>
      <c r="J70" s="12"/>
      <c r="K70" s="12"/>
    </row>
  </sheetData>
  <mergeCells count="55">
    <mergeCell ref="O4:O5"/>
    <mergeCell ref="B4:G4"/>
    <mergeCell ref="H4:M4"/>
    <mergeCell ref="E13:G13"/>
    <mergeCell ref="N13:P13"/>
    <mergeCell ref="K13:M13"/>
    <mergeCell ref="B13:D13"/>
    <mergeCell ref="H13:J13"/>
    <mergeCell ref="H37:I37"/>
    <mergeCell ref="E59:K64"/>
    <mergeCell ref="H21:I21"/>
    <mergeCell ref="F28:G29"/>
    <mergeCell ref="B21:C21"/>
    <mergeCell ref="D21:E21"/>
    <mergeCell ref="B46:F46"/>
    <mergeCell ref="B36:C36"/>
    <mergeCell ref="D36:E36"/>
    <mergeCell ref="F36:G36"/>
    <mergeCell ref="H36:I36"/>
    <mergeCell ref="B28:C29"/>
    <mergeCell ref="H28:I29"/>
    <mergeCell ref="D28:E29"/>
    <mergeCell ref="F21:G21"/>
    <mergeCell ref="A36:A37"/>
    <mergeCell ref="D69:F69"/>
    <mergeCell ref="G66:G67"/>
    <mergeCell ref="B59:C59"/>
    <mergeCell ref="D66:F66"/>
    <mergeCell ref="D67:F67"/>
    <mergeCell ref="D68:F68"/>
    <mergeCell ref="B66:B67"/>
    <mergeCell ref="B37:C37"/>
    <mergeCell ref="D37:E37"/>
    <mergeCell ref="F37:G37"/>
    <mergeCell ref="B53:F53"/>
    <mergeCell ref="G46:K46"/>
    <mergeCell ref="B45:K45"/>
    <mergeCell ref="B52:K52"/>
    <mergeCell ref="G53:K53"/>
    <mergeCell ref="N28:O29"/>
    <mergeCell ref="Q13:S13"/>
    <mergeCell ref="P4:P5"/>
    <mergeCell ref="L37:M37"/>
    <mergeCell ref="J37:K37"/>
    <mergeCell ref="P28:Q28"/>
    <mergeCell ref="J36:K36"/>
    <mergeCell ref="L36:M36"/>
    <mergeCell ref="P29:Q29"/>
    <mergeCell ref="J28:K29"/>
    <mergeCell ref="L28:M29"/>
    <mergeCell ref="P21:Q21"/>
    <mergeCell ref="J21:K21"/>
    <mergeCell ref="N4:N5"/>
    <mergeCell ref="L21:M21"/>
    <mergeCell ref="N21:O21"/>
  </mergeCells>
  <phoneticPr fontId="1"/>
  <pageMargins left="0.51181102362204722" right="0.51181102362204722" top="0.6692913385826772" bottom="0.55118110236220474"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04DE-C019-4419-8CFB-A6CDD4FABF07}">
  <sheetPr codeName="Sheet10"/>
  <dimension ref="A2:AC17"/>
  <sheetViews>
    <sheetView workbookViewId="0">
      <selection sqref="A1:M2"/>
    </sheetView>
  </sheetViews>
  <sheetFormatPr defaultRowHeight="13.5" x14ac:dyDescent="0.15"/>
  <sheetData>
    <row r="2" spans="1:29" x14ac:dyDescent="0.15">
      <c r="A2" t="s">
        <v>333</v>
      </c>
      <c r="B2" t="s">
        <v>291</v>
      </c>
      <c r="C2" t="s">
        <v>292</v>
      </c>
      <c r="D2" t="s">
        <v>293</v>
      </c>
      <c r="E2" t="s">
        <v>294</v>
      </c>
      <c r="F2" t="s">
        <v>295</v>
      </c>
      <c r="G2" t="s">
        <v>296</v>
      </c>
      <c r="H2" t="s">
        <v>297</v>
      </c>
      <c r="I2" t="s">
        <v>298</v>
      </c>
      <c r="J2" t="s">
        <v>299</v>
      </c>
      <c r="K2" t="s">
        <v>300</v>
      </c>
      <c r="L2" t="s">
        <v>301</v>
      </c>
      <c r="M2" t="s">
        <v>302</v>
      </c>
      <c r="N2" t="s">
        <v>303</v>
      </c>
      <c r="O2" t="s">
        <v>304</v>
      </c>
      <c r="P2" t="s">
        <v>859</v>
      </c>
      <c r="Q2" t="s">
        <v>306</v>
      </c>
      <c r="R2" t="s">
        <v>307</v>
      </c>
      <c r="S2" t="s">
        <v>308</v>
      </c>
      <c r="T2" t="s">
        <v>309</v>
      </c>
      <c r="U2" t="s">
        <v>310</v>
      </c>
      <c r="V2" t="s">
        <v>311</v>
      </c>
      <c r="W2" t="s">
        <v>312</v>
      </c>
      <c r="X2" t="s">
        <v>313</v>
      </c>
      <c r="Y2" t="s">
        <v>314</v>
      </c>
      <c r="Z2" t="s">
        <v>315</v>
      </c>
      <c r="AA2" t="s">
        <v>316</v>
      </c>
      <c r="AB2" t="s">
        <v>317</v>
      </c>
      <c r="AC2" t="s">
        <v>318</v>
      </c>
    </row>
    <row r="3" spans="1:29" ht="22.5" x14ac:dyDescent="0.15">
      <c r="B3" s="183" t="s">
        <v>468</v>
      </c>
      <c r="C3" s="183" t="s">
        <v>474</v>
      </c>
      <c r="D3" s="169" t="s">
        <v>477</v>
      </c>
      <c r="E3" s="169" t="s">
        <v>483</v>
      </c>
      <c r="F3" s="183" t="s">
        <v>486</v>
      </c>
      <c r="G3" s="183" t="s">
        <v>489</v>
      </c>
      <c r="H3" s="183" t="s">
        <v>492</v>
      </c>
      <c r="I3" s="183" t="s">
        <v>495</v>
      </c>
      <c r="J3" s="183" t="s">
        <v>498</v>
      </c>
      <c r="K3" s="183" t="s">
        <v>501</v>
      </c>
      <c r="L3" s="183" t="s">
        <v>503</v>
      </c>
      <c r="M3" s="183" t="s">
        <v>1096</v>
      </c>
      <c r="N3" s="169" t="s">
        <v>513</v>
      </c>
      <c r="O3" s="183" t="s">
        <v>521</v>
      </c>
      <c r="P3" s="183" t="s">
        <v>524</v>
      </c>
      <c r="Q3" s="183" t="s">
        <v>527</v>
      </c>
      <c r="R3" s="183" t="s">
        <v>532</v>
      </c>
      <c r="S3" s="183" t="s">
        <v>535</v>
      </c>
      <c r="T3" s="169" t="s">
        <v>546</v>
      </c>
      <c r="U3" s="183" t="s">
        <v>555</v>
      </c>
      <c r="V3" s="183" t="s">
        <v>562</v>
      </c>
      <c r="W3" s="183" t="s">
        <v>565</v>
      </c>
      <c r="X3" s="183" t="s">
        <v>587</v>
      </c>
      <c r="Y3" s="183" t="s">
        <v>590</v>
      </c>
      <c r="Z3" s="183" t="s">
        <v>598</v>
      </c>
      <c r="AA3" s="169" t="s">
        <v>610</v>
      </c>
      <c r="AB3" s="183" t="s">
        <v>628</v>
      </c>
      <c r="AC3" s="169" t="s">
        <v>639</v>
      </c>
    </row>
    <row r="4" spans="1:29" ht="22.5" x14ac:dyDescent="0.15">
      <c r="B4" s="183" t="s">
        <v>471</v>
      </c>
      <c r="D4" s="183" t="s">
        <v>480</v>
      </c>
      <c r="M4" s="183" t="s">
        <v>508</v>
      </c>
      <c r="N4" s="183" t="s">
        <v>515</v>
      </c>
      <c r="Q4" s="183" t="s">
        <v>530</v>
      </c>
      <c r="S4" s="183" t="s">
        <v>537</v>
      </c>
      <c r="T4" s="183" t="s">
        <v>549</v>
      </c>
      <c r="U4" s="169" t="s">
        <v>505</v>
      </c>
      <c r="W4" s="183" t="s">
        <v>568</v>
      </c>
      <c r="Y4" s="183" t="s">
        <v>592</v>
      </c>
      <c r="Z4" s="183" t="s">
        <v>601</v>
      </c>
      <c r="AA4" s="183" t="s">
        <v>613</v>
      </c>
      <c r="AB4" s="169" t="s">
        <v>631</v>
      </c>
      <c r="AC4" s="183" t="s">
        <v>642</v>
      </c>
    </row>
    <row r="5" spans="1:29" ht="22.5" x14ac:dyDescent="0.15">
      <c r="M5" s="183" t="s">
        <v>510</v>
      </c>
      <c r="N5" s="183" t="s">
        <v>518</v>
      </c>
      <c r="S5" s="169" t="s">
        <v>540</v>
      </c>
      <c r="T5" s="169" t="s">
        <v>552</v>
      </c>
      <c r="U5" s="183" t="s">
        <v>560</v>
      </c>
      <c r="W5" s="183" t="s">
        <v>570</v>
      </c>
      <c r="Y5" s="183" t="s">
        <v>595</v>
      </c>
      <c r="Z5" s="183" t="s">
        <v>604</v>
      </c>
      <c r="AA5" s="183" t="s">
        <v>616</v>
      </c>
      <c r="AB5" s="169" t="s">
        <v>867</v>
      </c>
      <c r="AC5" s="183" t="s">
        <v>645</v>
      </c>
    </row>
    <row r="6" spans="1:29" x14ac:dyDescent="0.15">
      <c r="M6" s="183"/>
      <c r="N6" s="183"/>
      <c r="S6" s="183" t="s">
        <v>543</v>
      </c>
      <c r="W6" s="169" t="s">
        <v>573</v>
      </c>
      <c r="Z6" s="183" t="s">
        <v>607</v>
      </c>
      <c r="AA6" s="183" t="s">
        <v>619</v>
      </c>
      <c r="AB6" s="169" t="s">
        <v>636</v>
      </c>
      <c r="AC6" s="183" t="s">
        <v>648</v>
      </c>
    </row>
    <row r="7" spans="1:29" ht="22.5" x14ac:dyDescent="0.15">
      <c r="W7" s="183" t="s">
        <v>576</v>
      </c>
      <c r="AA7" s="183" t="s">
        <v>622</v>
      </c>
      <c r="AB7" s="169" t="s">
        <v>637</v>
      </c>
      <c r="AC7" s="183" t="s">
        <v>651</v>
      </c>
    </row>
    <row r="8" spans="1:29" x14ac:dyDescent="0.15">
      <c r="W8" s="183" t="s">
        <v>579</v>
      </c>
      <c r="AA8" s="183" t="s">
        <v>625</v>
      </c>
    </row>
    <row r="9" spans="1:29" x14ac:dyDescent="0.15">
      <c r="W9" s="183" t="s">
        <v>582</v>
      </c>
    </row>
    <row r="10" spans="1:29" x14ac:dyDescent="0.15">
      <c r="W10" s="183" t="s">
        <v>585</v>
      </c>
    </row>
    <row r="17" spans="2:2" x14ac:dyDescent="0.15">
      <c r="B17" t="s">
        <v>324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298FE-5E5B-4D09-B4BF-50A909812B1A}">
  <sheetPr codeName="Sheet2">
    <tabColor rgb="FFFFCCFF"/>
    <pageSetUpPr fitToPage="1"/>
  </sheetPr>
  <dimension ref="A1:AX47"/>
  <sheetViews>
    <sheetView topLeftCell="A6" workbookViewId="0">
      <selection activeCell="I25" sqref="I25:K25"/>
    </sheetView>
  </sheetViews>
  <sheetFormatPr defaultColWidth="4.5" defaultRowHeight="18.75" customHeight="1" x14ac:dyDescent="0.15"/>
  <cols>
    <col min="1" max="2" width="4.5" style="229"/>
    <col min="3" max="3" width="4.5" style="229" customWidth="1"/>
    <col min="4" max="32" width="4.5" style="229"/>
    <col min="33" max="42" width="6.125" style="229" customWidth="1"/>
    <col min="43" max="44" width="4.5" style="229"/>
    <col min="45" max="45" width="4.875" style="229" customWidth="1"/>
    <col min="46" max="46" width="4.5" style="229" customWidth="1"/>
    <col min="47" max="47" width="4.5" style="229"/>
    <col min="48" max="48" width="5.875" style="229" hidden="1" customWidth="1"/>
    <col min="49" max="50" width="4.5" style="229" hidden="1" customWidth="1"/>
    <col min="51" max="51" width="0" style="229" hidden="1" customWidth="1"/>
    <col min="52" max="16384" width="4.5" style="229"/>
  </cols>
  <sheetData>
    <row r="1" spans="1:48" ht="18.75" customHeight="1" x14ac:dyDescent="0.15">
      <c r="A1" s="717" t="s">
        <v>982</v>
      </c>
      <c r="B1" s="717"/>
      <c r="C1" s="717"/>
      <c r="D1" s="717"/>
      <c r="E1" s="717"/>
      <c r="F1" s="717"/>
      <c r="G1" s="717"/>
      <c r="H1" s="717"/>
      <c r="I1" s="717"/>
      <c r="J1" s="717"/>
      <c r="K1" s="717"/>
      <c r="L1" s="717"/>
      <c r="M1" s="717"/>
      <c r="N1" s="281"/>
      <c r="O1" s="281"/>
      <c r="P1" s="281"/>
      <c r="Q1" s="281"/>
      <c r="R1" s="281"/>
      <c r="AJ1" s="282" t="b">
        <v>0</v>
      </c>
      <c r="AK1" s="283"/>
      <c r="AL1" s="283"/>
      <c r="AM1" s="694" t="s">
        <v>862</v>
      </c>
      <c r="AN1" s="576" t="s">
        <v>944</v>
      </c>
      <c r="AO1" s="576"/>
      <c r="AP1" s="576"/>
      <c r="AQ1" s="576"/>
      <c r="AR1" s="576"/>
      <c r="AS1" s="576"/>
    </row>
    <row r="2" spans="1:48" ht="18.75" customHeight="1" x14ac:dyDescent="0.15">
      <c r="A2" s="717"/>
      <c r="B2" s="717"/>
      <c r="C2" s="717"/>
      <c r="D2" s="717"/>
      <c r="E2" s="717"/>
      <c r="F2" s="717"/>
      <c r="G2" s="717"/>
      <c r="H2" s="717"/>
      <c r="I2" s="717"/>
      <c r="J2" s="717"/>
      <c r="K2" s="717"/>
      <c r="L2" s="717"/>
      <c r="M2" s="717"/>
      <c r="N2" s="281"/>
      <c r="O2" s="281"/>
      <c r="P2" s="281"/>
      <c r="Q2" s="281"/>
      <c r="R2" s="281"/>
      <c r="AI2" s="243"/>
      <c r="AJ2" s="243"/>
      <c r="AK2" s="283"/>
      <c r="AL2" s="283"/>
      <c r="AM2" s="694"/>
      <c r="AN2" s="576"/>
      <c r="AO2" s="576"/>
      <c r="AP2" s="576"/>
      <c r="AQ2" s="576"/>
      <c r="AR2" s="576"/>
      <c r="AS2" s="576"/>
    </row>
    <row r="3" spans="1:48" ht="9" customHeight="1" x14ac:dyDescent="0.15"/>
    <row r="4" spans="1:48" ht="36" customHeight="1" x14ac:dyDescent="0.15">
      <c r="A4" s="284" t="s">
        <v>997</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row>
    <row r="5" spans="1:48" ht="13.5" x14ac:dyDescent="0.15">
      <c r="AV5" s="286" t="str">
        <f>表紙!G23</f>
        <v/>
      </c>
    </row>
    <row r="6" spans="1:48" ht="35.1" customHeight="1" x14ac:dyDescent="0.15">
      <c r="A6" s="695" t="s">
        <v>0</v>
      </c>
      <c r="B6" s="695"/>
      <c r="C6" s="695"/>
      <c r="D6" s="695"/>
      <c r="E6" s="287"/>
      <c r="F6" s="281"/>
      <c r="G6" s="288"/>
      <c r="H6" s="288"/>
      <c r="AV6" s="286" t="e">
        <f>VLOOKUP(AV5,生徒数【非表示にする】!G2:W69,17,FALSE)</f>
        <v>#N/A</v>
      </c>
    </row>
    <row r="7" spans="1:48" ht="9" customHeight="1" x14ac:dyDescent="0.15">
      <c r="A7" s="289"/>
      <c r="B7" s="289"/>
      <c r="C7" s="289"/>
      <c r="D7" s="289"/>
      <c r="E7" s="289"/>
      <c r="F7" s="288"/>
      <c r="G7" s="288"/>
      <c r="H7" s="288"/>
    </row>
    <row r="8" spans="1:48" ht="15" thickBot="1" x14ac:dyDescent="0.2">
      <c r="A8" s="288"/>
      <c r="B8" s="288"/>
      <c r="AH8" s="707"/>
      <c r="AI8" s="707"/>
    </row>
    <row r="9" spans="1:48" ht="18.75" customHeight="1" thickBot="1" x14ac:dyDescent="0.2">
      <c r="A9" s="708" t="s">
        <v>893</v>
      </c>
      <c r="B9" s="709"/>
      <c r="C9" s="709"/>
      <c r="D9" s="710"/>
      <c r="E9" s="711" t="s">
        <v>333</v>
      </c>
      <c r="F9" s="712"/>
      <c r="G9" s="713"/>
      <c r="H9" s="291"/>
      <c r="J9" s="292"/>
      <c r="K9" s="292"/>
      <c r="L9" s="292"/>
      <c r="M9" s="292"/>
      <c r="N9" s="292"/>
      <c r="V9" s="291"/>
      <c r="X9" s="292"/>
      <c r="Y9" s="292"/>
      <c r="Z9" s="292"/>
      <c r="AA9" s="292"/>
      <c r="AB9" s="292"/>
    </row>
    <row r="10" spans="1:48" ht="14.25" thickBot="1" x14ac:dyDescent="0.2">
      <c r="H10" s="280"/>
      <c r="I10" s="280"/>
      <c r="J10" s="280"/>
      <c r="L10" s="293"/>
      <c r="AP10" s="294"/>
      <c r="AQ10" s="295"/>
      <c r="AR10" s="295"/>
      <c r="AS10" s="295"/>
    </row>
    <row r="11" spans="1:48" ht="18.75" customHeight="1" thickBot="1" x14ac:dyDescent="0.2">
      <c r="A11" s="714" t="s">
        <v>894</v>
      </c>
      <c r="B11" s="715"/>
      <c r="C11" s="715"/>
      <c r="D11" s="715"/>
      <c r="E11" s="711" t="s">
        <v>333</v>
      </c>
      <c r="F11" s="712"/>
      <c r="G11" s="713"/>
      <c r="H11" s="280"/>
      <c r="I11" s="280"/>
      <c r="J11" s="280"/>
      <c r="L11" s="293"/>
      <c r="AP11" s="294"/>
      <c r="AQ11" s="295"/>
      <c r="AR11" s="295"/>
      <c r="AS11" s="295"/>
    </row>
    <row r="12" spans="1:48" ht="14.25" thickBot="1" x14ac:dyDescent="0.2">
      <c r="H12" s="280"/>
      <c r="I12" s="280"/>
      <c r="J12" s="280"/>
      <c r="L12" s="293"/>
      <c r="AP12" s="294"/>
      <c r="AQ12" s="295"/>
      <c r="AR12" s="295"/>
      <c r="AS12" s="295"/>
    </row>
    <row r="13" spans="1:48" ht="18.75" customHeight="1" thickBot="1" x14ac:dyDescent="0.2">
      <c r="A13" s="708" t="s">
        <v>247</v>
      </c>
      <c r="B13" s="709"/>
      <c r="C13" s="709"/>
      <c r="D13" s="709"/>
      <c r="E13" s="716"/>
      <c r="F13" s="296" t="s">
        <v>246</v>
      </c>
      <c r="G13" s="693"/>
      <c r="H13" s="693"/>
      <c r="I13" s="297" t="s">
        <v>244</v>
      </c>
      <c r="J13" s="298" t="s">
        <v>245</v>
      </c>
      <c r="L13" s="293"/>
      <c r="AP13" s="294"/>
      <c r="AQ13" s="295"/>
      <c r="AR13" s="295"/>
      <c r="AS13" s="295"/>
    </row>
    <row r="14" spans="1:48" ht="18.75" customHeight="1" x14ac:dyDescent="0.15">
      <c r="A14" s="299"/>
      <c r="B14" s="299"/>
      <c r="C14" s="299"/>
      <c r="D14" s="299"/>
      <c r="E14" s="299"/>
      <c r="F14" s="300"/>
      <c r="G14" s="290"/>
      <c r="H14" s="290"/>
      <c r="I14" s="290"/>
      <c r="J14" s="301"/>
      <c r="L14" s="293"/>
      <c r="AP14" s="294"/>
      <c r="AQ14" s="295"/>
      <c r="AR14" s="295"/>
      <c r="AS14" s="295"/>
    </row>
    <row r="15" spans="1:48" ht="18.75" customHeight="1" x14ac:dyDescent="0.15">
      <c r="A15" s="299"/>
      <c r="B15" s="299"/>
      <c r="C15" s="299"/>
      <c r="D15" s="299"/>
      <c r="E15" s="299"/>
      <c r="F15" s="300"/>
      <c r="G15" s="290"/>
      <c r="H15" s="290"/>
      <c r="I15" s="290"/>
      <c r="J15" s="301"/>
      <c r="L15" s="293"/>
      <c r="AP15" s="294"/>
      <c r="AQ15" s="295"/>
      <c r="AR15" s="295"/>
      <c r="AS15" s="295"/>
    </row>
    <row r="16" spans="1:48" ht="13.5" x14ac:dyDescent="0.15">
      <c r="H16" s="280"/>
      <c r="I16" s="280"/>
      <c r="J16" s="280"/>
      <c r="L16" s="293"/>
      <c r="AP16" s="294"/>
      <c r="AQ16" s="295"/>
      <c r="AR16" s="295"/>
      <c r="AS16" s="295"/>
    </row>
    <row r="17" spans="1:45" ht="13.5" x14ac:dyDescent="0.15">
      <c r="H17" s="280"/>
      <c r="I17" s="280"/>
      <c r="J17" s="280"/>
      <c r="L17" s="293"/>
      <c r="AP17" s="294"/>
      <c r="AQ17" s="295"/>
      <c r="AR17" s="295"/>
      <c r="AS17" s="295"/>
    </row>
    <row r="18" spans="1:45" ht="13.5" x14ac:dyDescent="0.15">
      <c r="H18" s="280"/>
      <c r="I18" s="280"/>
      <c r="J18" s="280"/>
      <c r="L18" s="293"/>
      <c r="AP18" s="294"/>
      <c r="AQ18" s="295"/>
      <c r="AR18" s="295"/>
      <c r="AS18" s="295"/>
    </row>
    <row r="19" spans="1:45" ht="14.25" thickBot="1" x14ac:dyDescent="0.2">
      <c r="H19" s="280"/>
      <c r="I19" s="280"/>
      <c r="J19" s="280"/>
      <c r="L19" s="293"/>
      <c r="AP19" s="294"/>
      <c r="AQ19" s="721" t="s">
        <v>33</v>
      </c>
      <c r="AR19" s="721"/>
      <c r="AS19" s="721"/>
    </row>
    <row r="20" spans="1:45" ht="15" customHeight="1" x14ac:dyDescent="0.15">
      <c r="A20" s="538" t="s">
        <v>19</v>
      </c>
      <c r="B20" s="619"/>
      <c r="C20" s="613" t="s">
        <v>73</v>
      </c>
      <c r="D20" s="613"/>
      <c r="E20" s="613"/>
      <c r="F20" s="613"/>
      <c r="G20" s="613"/>
      <c r="H20" s="613"/>
      <c r="I20" s="613"/>
      <c r="J20" s="613"/>
      <c r="K20" s="613"/>
      <c r="L20" s="613"/>
      <c r="M20" s="613"/>
      <c r="N20" s="613"/>
      <c r="O20" s="613"/>
      <c r="P20" s="613"/>
      <c r="Q20" s="614"/>
      <c r="R20" s="612" t="s">
        <v>74</v>
      </c>
      <c r="S20" s="613"/>
      <c r="T20" s="613"/>
      <c r="U20" s="613"/>
      <c r="V20" s="613"/>
      <c r="W20" s="613"/>
      <c r="X20" s="613"/>
      <c r="Y20" s="613"/>
      <c r="Z20" s="613"/>
      <c r="AA20" s="613"/>
      <c r="AB20" s="613"/>
      <c r="AC20" s="613"/>
      <c r="AD20" s="613"/>
      <c r="AE20" s="613"/>
      <c r="AF20" s="614"/>
      <c r="AG20" s="727" t="s">
        <v>998</v>
      </c>
      <c r="AH20" s="728"/>
      <c r="AI20" s="728"/>
      <c r="AJ20" s="728"/>
      <c r="AK20" s="728"/>
      <c r="AL20" s="728"/>
      <c r="AM20" s="728"/>
      <c r="AN20" s="728"/>
      <c r="AO20" s="728"/>
      <c r="AP20" s="729"/>
      <c r="AQ20" s="538" t="s">
        <v>1000</v>
      </c>
      <c r="AR20" s="618"/>
      <c r="AS20" s="619"/>
    </row>
    <row r="21" spans="1:45" ht="15" customHeight="1" thickBot="1" x14ac:dyDescent="0.2">
      <c r="A21" s="722"/>
      <c r="B21" s="723"/>
      <c r="C21" s="724"/>
      <c r="D21" s="724"/>
      <c r="E21" s="724"/>
      <c r="F21" s="724"/>
      <c r="G21" s="724"/>
      <c r="H21" s="724"/>
      <c r="I21" s="724"/>
      <c r="J21" s="724"/>
      <c r="K21" s="724"/>
      <c r="L21" s="724"/>
      <c r="M21" s="724"/>
      <c r="N21" s="724"/>
      <c r="O21" s="724"/>
      <c r="P21" s="724"/>
      <c r="Q21" s="725"/>
      <c r="R21" s="726"/>
      <c r="S21" s="724"/>
      <c r="T21" s="724"/>
      <c r="U21" s="724"/>
      <c r="V21" s="724"/>
      <c r="W21" s="724"/>
      <c r="X21" s="724"/>
      <c r="Y21" s="724"/>
      <c r="Z21" s="724"/>
      <c r="AA21" s="724"/>
      <c r="AB21" s="724"/>
      <c r="AC21" s="724"/>
      <c r="AD21" s="724"/>
      <c r="AE21" s="724"/>
      <c r="AF21" s="725"/>
      <c r="AG21" s="730"/>
      <c r="AH21" s="731"/>
      <c r="AI21" s="731"/>
      <c r="AJ21" s="731"/>
      <c r="AK21" s="731"/>
      <c r="AL21" s="731"/>
      <c r="AM21" s="731"/>
      <c r="AN21" s="731"/>
      <c r="AO21" s="731"/>
      <c r="AP21" s="732"/>
      <c r="AQ21" s="722"/>
      <c r="AR21" s="733"/>
      <c r="AS21" s="723"/>
    </row>
    <row r="22" spans="1:45" ht="15" customHeight="1" x14ac:dyDescent="0.15">
      <c r="A22" s="722"/>
      <c r="B22" s="723"/>
      <c r="C22" s="737" t="s">
        <v>863</v>
      </c>
      <c r="D22" s="697"/>
      <c r="E22" s="697"/>
      <c r="F22" s="697" t="s">
        <v>1</v>
      </c>
      <c r="G22" s="697"/>
      <c r="H22" s="697"/>
      <c r="I22" s="697" t="s">
        <v>2</v>
      </c>
      <c r="J22" s="697"/>
      <c r="K22" s="697"/>
      <c r="L22" s="697" t="s">
        <v>9</v>
      </c>
      <c r="M22" s="697"/>
      <c r="N22" s="697"/>
      <c r="O22" s="697" t="s">
        <v>3</v>
      </c>
      <c r="P22" s="697"/>
      <c r="Q22" s="698"/>
      <c r="R22" s="701" t="s">
        <v>4</v>
      </c>
      <c r="S22" s="697"/>
      <c r="T22" s="697" t="s">
        <v>5</v>
      </c>
      <c r="U22" s="697"/>
      <c r="V22" s="697" t="s">
        <v>6</v>
      </c>
      <c r="W22" s="697"/>
      <c r="X22" s="703" t="s">
        <v>7</v>
      </c>
      <c r="Y22" s="525"/>
      <c r="Z22" s="525"/>
      <c r="AA22" s="703" t="s">
        <v>8</v>
      </c>
      <c r="AB22" s="525"/>
      <c r="AC22" s="705"/>
      <c r="AD22" s="739" t="s">
        <v>36</v>
      </c>
      <c r="AE22" s="740"/>
      <c r="AF22" s="741"/>
      <c r="AG22" s="744" t="s">
        <v>40</v>
      </c>
      <c r="AH22" s="745"/>
      <c r="AI22" s="745" t="s">
        <v>39</v>
      </c>
      <c r="AJ22" s="745"/>
      <c r="AK22" s="745"/>
      <c r="AL22" s="745"/>
      <c r="AM22" s="746" t="s">
        <v>888</v>
      </c>
      <c r="AN22" s="745"/>
      <c r="AO22" s="747" t="s">
        <v>22</v>
      </c>
      <c r="AP22" s="656"/>
      <c r="AQ22" s="722"/>
      <c r="AR22" s="733"/>
      <c r="AS22" s="723"/>
    </row>
    <row r="23" spans="1:45" ht="14.25" thickBot="1" x14ac:dyDescent="0.2">
      <c r="A23" s="620"/>
      <c r="B23" s="622"/>
      <c r="C23" s="738"/>
      <c r="D23" s="699"/>
      <c r="E23" s="699"/>
      <c r="F23" s="699"/>
      <c r="G23" s="699"/>
      <c r="H23" s="699"/>
      <c r="I23" s="699"/>
      <c r="J23" s="699"/>
      <c r="K23" s="699"/>
      <c r="L23" s="699"/>
      <c r="M23" s="699"/>
      <c r="N23" s="699"/>
      <c r="O23" s="699"/>
      <c r="P23" s="699"/>
      <c r="Q23" s="700"/>
      <c r="R23" s="702"/>
      <c r="S23" s="699"/>
      <c r="T23" s="699"/>
      <c r="U23" s="699"/>
      <c r="V23" s="699"/>
      <c r="W23" s="699"/>
      <c r="X23" s="704"/>
      <c r="Y23" s="528"/>
      <c r="Z23" s="528"/>
      <c r="AA23" s="704"/>
      <c r="AB23" s="528"/>
      <c r="AC23" s="706"/>
      <c r="AD23" s="742"/>
      <c r="AE23" s="743"/>
      <c r="AF23" s="642"/>
      <c r="AG23" s="702"/>
      <c r="AH23" s="699"/>
      <c r="AI23" s="696" t="s">
        <v>17</v>
      </c>
      <c r="AJ23" s="512"/>
      <c r="AK23" s="696" t="s">
        <v>11</v>
      </c>
      <c r="AL23" s="512"/>
      <c r="AM23" s="699"/>
      <c r="AN23" s="699"/>
      <c r="AO23" s="748"/>
      <c r="AP23" s="659"/>
      <c r="AQ23" s="722"/>
      <c r="AR23" s="733"/>
      <c r="AS23" s="723"/>
    </row>
    <row r="24" spans="1:45" ht="18.75" customHeight="1" x14ac:dyDescent="0.15">
      <c r="A24" s="689" t="s">
        <v>15</v>
      </c>
      <c r="B24" s="690"/>
      <c r="C24" s="691"/>
      <c r="D24" s="686"/>
      <c r="E24" s="686"/>
      <c r="F24" s="686"/>
      <c r="G24" s="686"/>
      <c r="H24" s="686"/>
      <c r="I24" s="686"/>
      <c r="J24" s="686"/>
      <c r="K24" s="686"/>
      <c r="L24" s="686"/>
      <c r="M24" s="686"/>
      <c r="N24" s="686"/>
      <c r="O24" s="686"/>
      <c r="P24" s="686"/>
      <c r="Q24" s="692"/>
      <c r="R24" s="685"/>
      <c r="S24" s="686"/>
      <c r="T24" s="686"/>
      <c r="U24" s="686"/>
      <c r="V24" s="686"/>
      <c r="W24" s="686"/>
      <c r="X24" s="686"/>
      <c r="Y24" s="686"/>
      <c r="Z24" s="686"/>
      <c r="AA24" s="686"/>
      <c r="AB24" s="686"/>
      <c r="AC24" s="686"/>
      <c r="AD24" s="687">
        <f>SUM(R24:AC24)</f>
        <v>0</v>
      </c>
      <c r="AE24" s="687"/>
      <c r="AF24" s="688"/>
      <c r="AG24" s="685"/>
      <c r="AH24" s="686"/>
      <c r="AI24" s="686"/>
      <c r="AJ24" s="686"/>
      <c r="AK24" s="686"/>
      <c r="AL24" s="686"/>
      <c r="AM24" s="686"/>
      <c r="AN24" s="686"/>
      <c r="AO24" s="749">
        <f>SUM(AG24:AN24)</f>
        <v>0</v>
      </c>
      <c r="AP24" s="750"/>
      <c r="AQ24" s="722"/>
      <c r="AR24" s="733"/>
      <c r="AS24" s="723"/>
    </row>
    <row r="25" spans="1:45" ht="18.75" customHeight="1" thickBot="1" x14ac:dyDescent="0.2">
      <c r="A25" s="751" t="s">
        <v>16</v>
      </c>
      <c r="B25" s="752"/>
      <c r="C25" s="753"/>
      <c r="D25" s="680"/>
      <c r="E25" s="680"/>
      <c r="F25" s="680"/>
      <c r="G25" s="680"/>
      <c r="H25" s="680"/>
      <c r="I25" s="680"/>
      <c r="J25" s="680"/>
      <c r="K25" s="680"/>
      <c r="L25" s="680"/>
      <c r="M25" s="680"/>
      <c r="N25" s="680"/>
      <c r="O25" s="680"/>
      <c r="P25" s="680"/>
      <c r="Q25" s="681"/>
      <c r="R25" s="682"/>
      <c r="S25" s="677"/>
      <c r="T25" s="677"/>
      <c r="U25" s="677"/>
      <c r="V25" s="677"/>
      <c r="W25" s="677"/>
      <c r="X25" s="677"/>
      <c r="Y25" s="677"/>
      <c r="Z25" s="677"/>
      <c r="AA25" s="677"/>
      <c r="AB25" s="677"/>
      <c r="AC25" s="677"/>
      <c r="AD25" s="610">
        <f>SUM(R25:AC25)</f>
        <v>0</v>
      </c>
      <c r="AE25" s="610"/>
      <c r="AF25" s="611"/>
      <c r="AG25" s="682"/>
      <c r="AH25" s="677"/>
      <c r="AI25" s="677"/>
      <c r="AJ25" s="677"/>
      <c r="AK25" s="677"/>
      <c r="AL25" s="677"/>
      <c r="AM25" s="677"/>
      <c r="AN25" s="677"/>
      <c r="AO25" s="678">
        <f>SUM(AG25:AN25)</f>
        <v>0</v>
      </c>
      <c r="AP25" s="679"/>
      <c r="AQ25" s="734"/>
      <c r="AR25" s="735"/>
      <c r="AS25" s="736"/>
    </row>
    <row r="26" spans="1:45" ht="18.75" customHeight="1" thickTop="1" thickBot="1" x14ac:dyDescent="0.2">
      <c r="A26" s="641" t="s">
        <v>10</v>
      </c>
      <c r="B26" s="642"/>
      <c r="C26" s="644">
        <f>SUM(C24:E25)</f>
        <v>0</v>
      </c>
      <c r="D26" s="668"/>
      <c r="E26" s="668"/>
      <c r="F26" s="668">
        <f>SUM(F24:H25)</f>
        <v>0</v>
      </c>
      <c r="G26" s="668"/>
      <c r="H26" s="668"/>
      <c r="I26" s="668">
        <f>SUM(I24:K25)</f>
        <v>0</v>
      </c>
      <c r="J26" s="668"/>
      <c r="K26" s="668"/>
      <c r="L26" s="668">
        <f>SUM(L24:N25)</f>
        <v>0</v>
      </c>
      <c r="M26" s="668"/>
      <c r="N26" s="668"/>
      <c r="O26" s="668">
        <f>SUM(O24:Q25)</f>
        <v>0</v>
      </c>
      <c r="P26" s="668"/>
      <c r="Q26" s="668"/>
      <c r="R26" s="683">
        <f>SUM(R24:S25)</f>
        <v>0</v>
      </c>
      <c r="S26" s="668"/>
      <c r="T26" s="668">
        <f>SUM(T24:U25)</f>
        <v>0</v>
      </c>
      <c r="U26" s="668"/>
      <c r="V26" s="668">
        <f>SUM(V24:W25)</f>
        <v>0</v>
      </c>
      <c r="W26" s="668"/>
      <c r="X26" s="668">
        <f>SUM(X24:Z25)</f>
        <v>0</v>
      </c>
      <c r="Y26" s="668"/>
      <c r="Z26" s="668"/>
      <c r="AA26" s="668">
        <f>SUM(AA24:AC25)</f>
        <v>0</v>
      </c>
      <c r="AB26" s="668"/>
      <c r="AC26" s="668"/>
      <c r="AD26" s="668">
        <f>SUM(AD24:AF25)</f>
        <v>0</v>
      </c>
      <c r="AE26" s="668"/>
      <c r="AF26" s="684"/>
      <c r="AG26" s="683">
        <f>SUM(AG24:AH25)</f>
        <v>0</v>
      </c>
      <c r="AH26" s="668"/>
      <c r="AI26" s="644">
        <f>SUM(AI24:AJ25)</f>
        <v>0</v>
      </c>
      <c r="AJ26" s="668"/>
      <c r="AK26" s="644">
        <f>SUM(AK24:AL25)</f>
        <v>0</v>
      </c>
      <c r="AL26" s="668"/>
      <c r="AM26" s="644">
        <f>SUM(AM24:AN25)</f>
        <v>0</v>
      </c>
      <c r="AN26" s="668"/>
      <c r="AO26" s="643">
        <f>SUM(AO24:AP25)</f>
        <v>0</v>
      </c>
      <c r="AP26" s="638"/>
      <c r="AQ26" s="718"/>
      <c r="AR26" s="719"/>
      <c r="AS26" s="720"/>
    </row>
    <row r="27" spans="1:45" ht="3.75" customHeight="1" x14ac:dyDescent="0.15">
      <c r="A27" s="270"/>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row>
    <row r="28" spans="1:45" ht="17.25" customHeight="1" x14ac:dyDescent="0.15">
      <c r="A28" s="305"/>
      <c r="B28" s="305"/>
      <c r="C28" s="676" t="str">
        <f>IF(F24&lt;I24,"【エラー】受験者数が志願者数を上回っているため確認してください。","")</f>
        <v/>
      </c>
      <c r="D28" s="676"/>
      <c r="E28" s="676"/>
      <c r="F28" s="676"/>
      <c r="G28" s="676"/>
      <c r="H28" s="676"/>
      <c r="I28" s="676"/>
      <c r="J28" s="676"/>
      <c r="K28" s="676"/>
      <c r="L28" s="676"/>
      <c r="M28" s="676"/>
      <c r="N28" s="676"/>
      <c r="O28" s="676"/>
      <c r="P28" s="306"/>
      <c r="Q28" s="306"/>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row>
    <row r="29" spans="1:45" ht="17.25" customHeight="1" x14ac:dyDescent="0.15">
      <c r="A29" s="305"/>
      <c r="B29" s="305"/>
      <c r="C29" s="676" t="str">
        <f>IF(I24&lt;L24,"【エラー】合格者数が受験者数を上回っているため確認してください。","")</f>
        <v/>
      </c>
      <c r="D29" s="676"/>
      <c r="E29" s="676"/>
      <c r="F29" s="676"/>
      <c r="G29" s="676"/>
      <c r="H29" s="676"/>
      <c r="I29" s="676"/>
      <c r="J29" s="676"/>
      <c r="K29" s="676"/>
      <c r="L29" s="676"/>
      <c r="M29" s="676"/>
      <c r="N29" s="676"/>
      <c r="O29" s="676"/>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row>
    <row r="30" spans="1:45" ht="13.5" x14ac:dyDescent="0.15">
      <c r="A30" s="305"/>
      <c r="B30" s="305"/>
      <c r="C30" s="676" t="str">
        <f>IF(O24&gt;L24,"【エラー】入学者数が合格者数を上回っているため確認してください。","")</f>
        <v/>
      </c>
      <c r="D30" s="676"/>
      <c r="E30" s="676"/>
      <c r="F30" s="676"/>
      <c r="G30" s="676"/>
      <c r="H30" s="676"/>
      <c r="I30" s="676"/>
      <c r="J30" s="676"/>
      <c r="K30" s="676"/>
      <c r="L30" s="676"/>
      <c r="M30" s="676"/>
      <c r="N30" s="676"/>
      <c r="O30" s="676"/>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row>
    <row r="31" spans="1:45" ht="13.5" x14ac:dyDescent="0.15">
      <c r="A31" s="305"/>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row>
    <row r="32" spans="1:45" ht="13.5" x14ac:dyDescent="0.15">
      <c r="A32" s="305"/>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row>
    <row r="33" spans="1:45" ht="13.5" x14ac:dyDescent="0.15">
      <c r="A33" s="305"/>
      <c r="B33" s="305"/>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row>
    <row r="34" spans="1:45" ht="14.25" thickBot="1" x14ac:dyDescent="0.2">
      <c r="A34" s="305"/>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669" t="s">
        <v>33</v>
      </c>
      <c r="AN34" s="669"/>
      <c r="AO34" s="669"/>
      <c r="AP34" s="305"/>
    </row>
    <row r="35" spans="1:45" ht="13.5" customHeight="1" x14ac:dyDescent="0.15">
      <c r="A35" s="612" t="s">
        <v>999</v>
      </c>
      <c r="B35" s="613"/>
      <c r="C35" s="613"/>
      <c r="D35" s="613"/>
      <c r="E35" s="613"/>
      <c r="F35" s="613"/>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613"/>
      <c r="AL35" s="613"/>
      <c r="AM35" s="613"/>
      <c r="AN35" s="613"/>
      <c r="AO35" s="614"/>
      <c r="AP35" s="307"/>
    </row>
    <row r="36" spans="1:45" ht="14.25" customHeight="1" thickBot="1" x14ac:dyDescent="0.2">
      <c r="A36" s="615"/>
      <c r="B36" s="616"/>
      <c r="C36" s="616"/>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6"/>
      <c r="AO36" s="617"/>
      <c r="AP36" s="307"/>
    </row>
    <row r="37" spans="1:45" ht="18.75" customHeight="1" thickBot="1" x14ac:dyDescent="0.2">
      <c r="A37" s="524" t="s">
        <v>19</v>
      </c>
      <c r="B37" s="526"/>
      <c r="C37" s="472" t="s">
        <v>37</v>
      </c>
      <c r="D37" s="472"/>
      <c r="E37" s="472"/>
      <c r="F37" s="472"/>
      <c r="G37" s="472"/>
      <c r="H37" s="472"/>
      <c r="I37" s="472"/>
      <c r="J37" s="472"/>
      <c r="K37" s="472"/>
      <c r="L37" s="472"/>
      <c r="M37" s="472"/>
      <c r="N37" s="472"/>
      <c r="O37" s="472"/>
      <c r="P37" s="472"/>
      <c r="Q37" s="472"/>
      <c r="R37" s="472"/>
      <c r="S37" s="472"/>
      <c r="T37" s="472"/>
      <c r="U37" s="472"/>
      <c r="V37" s="472"/>
      <c r="W37" s="472"/>
      <c r="X37" s="482" t="s">
        <v>38</v>
      </c>
      <c r="Y37" s="472"/>
      <c r="Z37" s="472"/>
      <c r="AA37" s="472"/>
      <c r="AB37" s="472"/>
      <c r="AC37" s="472"/>
      <c r="AD37" s="472"/>
      <c r="AE37" s="472"/>
      <c r="AF37" s="473"/>
      <c r="AG37" s="538" t="s">
        <v>892</v>
      </c>
      <c r="AH37" s="618"/>
      <c r="AI37" s="619"/>
      <c r="AJ37" s="538" t="s">
        <v>891</v>
      </c>
      <c r="AK37" s="618"/>
      <c r="AL37" s="619"/>
      <c r="AM37" s="654" t="s">
        <v>889</v>
      </c>
      <c r="AN37" s="655"/>
      <c r="AO37" s="656"/>
      <c r="AP37" s="307"/>
    </row>
    <row r="38" spans="1:45" ht="18.75" customHeight="1" thickBot="1" x14ac:dyDescent="0.2">
      <c r="A38" s="527"/>
      <c r="B38" s="529"/>
      <c r="C38" s="472" t="s">
        <v>75</v>
      </c>
      <c r="D38" s="472"/>
      <c r="E38" s="517"/>
      <c r="F38" s="667" t="s">
        <v>20</v>
      </c>
      <c r="G38" s="472"/>
      <c r="H38" s="517"/>
      <c r="I38" s="674" t="s">
        <v>34</v>
      </c>
      <c r="J38" s="562"/>
      <c r="K38" s="563"/>
      <c r="L38" s="674" t="s">
        <v>35</v>
      </c>
      <c r="M38" s="562"/>
      <c r="N38" s="563"/>
      <c r="O38" s="667" t="s">
        <v>11</v>
      </c>
      <c r="P38" s="472"/>
      <c r="Q38" s="472"/>
      <c r="R38" s="667" t="s">
        <v>95</v>
      </c>
      <c r="S38" s="472"/>
      <c r="T38" s="517"/>
      <c r="U38" s="664" t="s">
        <v>99</v>
      </c>
      <c r="V38" s="665"/>
      <c r="W38" s="665"/>
      <c r="X38" s="660" t="s">
        <v>289</v>
      </c>
      <c r="Y38" s="661"/>
      <c r="Z38" s="662"/>
      <c r="AA38" s="663" t="s">
        <v>290</v>
      </c>
      <c r="AB38" s="661"/>
      <c r="AC38" s="662"/>
      <c r="AD38" s="664" t="s">
        <v>100</v>
      </c>
      <c r="AE38" s="665"/>
      <c r="AF38" s="666"/>
      <c r="AG38" s="620"/>
      <c r="AH38" s="621"/>
      <c r="AI38" s="622"/>
      <c r="AJ38" s="620"/>
      <c r="AK38" s="621"/>
      <c r="AL38" s="622"/>
      <c r="AM38" s="657"/>
      <c r="AN38" s="658"/>
      <c r="AO38" s="659"/>
      <c r="AP38" s="307"/>
    </row>
    <row r="39" spans="1:45" ht="18.75" customHeight="1" x14ac:dyDescent="0.15">
      <c r="A39" s="650" t="s">
        <v>15</v>
      </c>
      <c r="B39" s="651"/>
      <c r="C39" s="675"/>
      <c r="D39" s="627"/>
      <c r="E39" s="627"/>
      <c r="F39" s="626"/>
      <c r="G39" s="627"/>
      <c r="H39" s="627"/>
      <c r="I39" s="671"/>
      <c r="J39" s="671"/>
      <c r="K39" s="586"/>
      <c r="L39" s="670"/>
      <c r="M39" s="671"/>
      <c r="N39" s="586"/>
      <c r="O39" s="626"/>
      <c r="P39" s="627"/>
      <c r="Q39" s="627"/>
      <c r="R39" s="626"/>
      <c r="S39" s="627"/>
      <c r="T39" s="627"/>
      <c r="U39" s="634">
        <f>SUM(C39,F39,I39,L39,O39,R39)</f>
        <v>0</v>
      </c>
      <c r="V39" s="596"/>
      <c r="W39" s="631"/>
      <c r="X39" s="593"/>
      <c r="Y39" s="594"/>
      <c r="Z39" s="595"/>
      <c r="AA39" s="593"/>
      <c r="AB39" s="594"/>
      <c r="AC39" s="595"/>
      <c r="AD39" s="596">
        <f>SUM(X39:AC39)</f>
        <v>0</v>
      </c>
      <c r="AE39" s="596"/>
      <c r="AF39" s="597"/>
      <c r="AG39" s="598"/>
      <c r="AH39" s="599"/>
      <c r="AI39" s="600"/>
      <c r="AJ39" s="598"/>
      <c r="AK39" s="599"/>
      <c r="AL39" s="600"/>
      <c r="AM39" s="577">
        <f>SUM(U39,AD39,AG39,AJ39)</f>
        <v>0</v>
      </c>
      <c r="AN39" s="578"/>
      <c r="AO39" s="579"/>
    </row>
    <row r="40" spans="1:45" ht="18.75" customHeight="1" x14ac:dyDescent="0.15">
      <c r="A40" s="652"/>
      <c r="B40" s="653"/>
      <c r="C40" s="357" t="s">
        <v>991</v>
      </c>
      <c r="D40" s="329"/>
      <c r="E40" s="330" t="s">
        <v>992</v>
      </c>
      <c r="F40" s="331" t="s">
        <v>991</v>
      </c>
      <c r="G40" s="329"/>
      <c r="H40" s="330" t="s">
        <v>992</v>
      </c>
      <c r="I40" s="602"/>
      <c r="J40" s="602"/>
      <c r="K40" s="673"/>
      <c r="L40" s="672"/>
      <c r="M40" s="602"/>
      <c r="N40" s="673"/>
      <c r="O40" s="328" t="s">
        <v>991</v>
      </c>
      <c r="P40" s="329"/>
      <c r="Q40" s="330" t="s">
        <v>992</v>
      </c>
      <c r="R40" s="331" t="s">
        <v>991</v>
      </c>
      <c r="S40" s="329"/>
      <c r="T40" s="330" t="s">
        <v>992</v>
      </c>
      <c r="U40" s="309" t="s">
        <v>23</v>
      </c>
      <c r="V40" s="309">
        <f>SUM(D40,G40,P40,S40)</f>
        <v>0</v>
      </c>
      <c r="W40" s="309" t="s">
        <v>25</v>
      </c>
      <c r="X40" s="357" t="s">
        <v>991</v>
      </c>
      <c r="Y40" s="329"/>
      <c r="Z40" s="330" t="s">
        <v>26</v>
      </c>
      <c r="AA40" s="357" t="s">
        <v>991</v>
      </c>
      <c r="AB40" s="329"/>
      <c r="AC40" s="330" t="s">
        <v>26</v>
      </c>
      <c r="AD40" s="308" t="s">
        <v>24</v>
      </c>
      <c r="AE40" s="309">
        <f>SUM(Y40,AB40)</f>
        <v>0</v>
      </c>
      <c r="AF40" s="310" t="s">
        <v>26</v>
      </c>
      <c r="AG40" s="601"/>
      <c r="AH40" s="602"/>
      <c r="AI40" s="603"/>
      <c r="AJ40" s="601"/>
      <c r="AK40" s="602"/>
      <c r="AL40" s="603"/>
      <c r="AM40" s="309" t="s">
        <v>24</v>
      </c>
      <c r="AN40" s="309">
        <f>SUM(V40,AE40)</f>
        <v>0</v>
      </c>
      <c r="AO40" s="310" t="s">
        <v>26</v>
      </c>
    </row>
    <row r="41" spans="1:45" ht="18.75" customHeight="1" x14ac:dyDescent="0.15">
      <c r="A41" s="580" t="s">
        <v>16</v>
      </c>
      <c r="B41" s="581"/>
      <c r="C41" s="584"/>
      <c r="D41" s="585"/>
      <c r="E41" s="585"/>
      <c r="F41" s="586"/>
      <c r="G41" s="585"/>
      <c r="H41" s="585"/>
      <c r="I41" s="587"/>
      <c r="J41" s="587"/>
      <c r="K41" s="588"/>
      <c r="L41" s="591"/>
      <c r="M41" s="587"/>
      <c r="N41" s="588"/>
      <c r="O41" s="586"/>
      <c r="P41" s="585"/>
      <c r="Q41" s="585"/>
      <c r="R41" s="586"/>
      <c r="S41" s="585"/>
      <c r="T41" s="585"/>
      <c r="U41" s="605">
        <f>SUM(C41,F41,I41,L41,O41,R41)</f>
        <v>0</v>
      </c>
      <c r="V41" s="605"/>
      <c r="W41" s="605"/>
      <c r="X41" s="607"/>
      <c r="Y41" s="608"/>
      <c r="Z41" s="609"/>
      <c r="AA41" s="607"/>
      <c r="AB41" s="608"/>
      <c r="AC41" s="609"/>
      <c r="AD41" s="645">
        <f>SUM(X41:AC41)</f>
        <v>0</v>
      </c>
      <c r="AE41" s="605"/>
      <c r="AF41" s="606"/>
      <c r="AG41" s="646"/>
      <c r="AH41" s="587"/>
      <c r="AI41" s="647"/>
      <c r="AJ41" s="646"/>
      <c r="AK41" s="587"/>
      <c r="AL41" s="647"/>
      <c r="AM41" s="604">
        <f>SUM(U41,AD41,AG41,AJ41)</f>
        <v>0</v>
      </c>
      <c r="AN41" s="605"/>
      <c r="AO41" s="606"/>
    </row>
    <row r="42" spans="1:45" ht="18.75" customHeight="1" thickBot="1" x14ac:dyDescent="0.2">
      <c r="A42" s="582"/>
      <c r="B42" s="583"/>
      <c r="C42" s="359" t="s">
        <v>991</v>
      </c>
      <c r="D42" s="339"/>
      <c r="E42" s="340" t="s">
        <v>992</v>
      </c>
      <c r="F42" s="341" t="s">
        <v>991</v>
      </c>
      <c r="G42" s="339"/>
      <c r="H42" s="340" t="s">
        <v>992</v>
      </c>
      <c r="I42" s="589"/>
      <c r="J42" s="589"/>
      <c r="K42" s="590"/>
      <c r="L42" s="592"/>
      <c r="M42" s="589"/>
      <c r="N42" s="590"/>
      <c r="O42" s="338" t="s">
        <v>991</v>
      </c>
      <c r="P42" s="339"/>
      <c r="Q42" s="340" t="s">
        <v>992</v>
      </c>
      <c r="R42" s="341" t="s">
        <v>991</v>
      </c>
      <c r="S42" s="339"/>
      <c r="T42" s="340" t="s">
        <v>992</v>
      </c>
      <c r="U42" s="312" t="s">
        <v>23</v>
      </c>
      <c r="V42" s="312">
        <f>SUM(D42,G42,P42,S42)</f>
        <v>0</v>
      </c>
      <c r="W42" s="312" t="s">
        <v>25</v>
      </c>
      <c r="X42" s="359" t="s">
        <v>24</v>
      </c>
      <c r="Y42" s="339"/>
      <c r="Z42" s="340" t="s">
        <v>26</v>
      </c>
      <c r="AA42" s="359" t="s">
        <v>24</v>
      </c>
      <c r="AB42" s="339"/>
      <c r="AC42" s="340" t="s">
        <v>26</v>
      </c>
      <c r="AD42" s="311" t="s">
        <v>23</v>
      </c>
      <c r="AE42" s="312">
        <f>SUM(Y42,AB42)</f>
        <v>0</v>
      </c>
      <c r="AF42" s="313" t="s">
        <v>25</v>
      </c>
      <c r="AG42" s="648"/>
      <c r="AH42" s="589"/>
      <c r="AI42" s="649"/>
      <c r="AJ42" s="648"/>
      <c r="AK42" s="589"/>
      <c r="AL42" s="649"/>
      <c r="AM42" s="312" t="s">
        <v>23</v>
      </c>
      <c r="AN42" s="312">
        <f>SUM(V42,AE42)</f>
        <v>0</v>
      </c>
      <c r="AO42" s="313" t="s">
        <v>25</v>
      </c>
    </row>
    <row r="43" spans="1:45" ht="18.75" customHeight="1" thickTop="1" x14ac:dyDescent="0.15">
      <c r="A43" s="639" t="s">
        <v>10</v>
      </c>
      <c r="B43" s="640"/>
      <c r="C43" s="634">
        <f>SUM(C39,C41)</f>
        <v>0</v>
      </c>
      <c r="D43" s="596"/>
      <c r="E43" s="596"/>
      <c r="F43" s="596">
        <f>SUM(F39,F41)</f>
        <v>0</v>
      </c>
      <c r="G43" s="596"/>
      <c r="H43" s="596"/>
      <c r="I43" s="631">
        <f>SUM(I39:K42)</f>
        <v>0</v>
      </c>
      <c r="J43" s="632"/>
      <c r="K43" s="634"/>
      <c r="L43" s="631">
        <f>SUM(L39:N42)</f>
        <v>0</v>
      </c>
      <c r="M43" s="632"/>
      <c r="N43" s="634"/>
      <c r="O43" s="596">
        <f>SUM(O39+O41)</f>
        <v>0</v>
      </c>
      <c r="P43" s="596"/>
      <c r="Q43" s="596"/>
      <c r="R43" s="634">
        <f>SUM(R39+R41)</f>
        <v>0</v>
      </c>
      <c r="S43" s="596"/>
      <c r="T43" s="631"/>
      <c r="U43" s="631">
        <f>SUM(U39,U41)</f>
        <v>0</v>
      </c>
      <c r="V43" s="632"/>
      <c r="W43" s="632"/>
      <c r="X43" s="633">
        <f>SUM(X39,X41)</f>
        <v>0</v>
      </c>
      <c r="Y43" s="632"/>
      <c r="Z43" s="634"/>
      <c r="AA43" s="631">
        <f>SUM(AA39,AA41)</f>
        <v>0</v>
      </c>
      <c r="AB43" s="632"/>
      <c r="AC43" s="634"/>
      <c r="AD43" s="631">
        <f>SUM(AD39,AD41)</f>
        <v>0</v>
      </c>
      <c r="AE43" s="632"/>
      <c r="AF43" s="635"/>
      <c r="AG43" s="628">
        <f>SUM(AG39:AI42)</f>
        <v>0</v>
      </c>
      <c r="AH43" s="629"/>
      <c r="AI43" s="630"/>
      <c r="AJ43" s="628">
        <f>SUM(AJ39:AL42)</f>
        <v>0</v>
      </c>
      <c r="AK43" s="629"/>
      <c r="AL43" s="630"/>
      <c r="AM43" s="628">
        <f>SUM(U43,AD43,AG43,AJ43)</f>
        <v>0</v>
      </c>
      <c r="AN43" s="629"/>
      <c r="AO43" s="630"/>
    </row>
    <row r="44" spans="1:45" ht="18.75" customHeight="1" thickBot="1" x14ac:dyDescent="0.2">
      <c r="A44" s="641"/>
      <c r="B44" s="642"/>
      <c r="C44" s="314" t="s">
        <v>23</v>
      </c>
      <c r="D44" s="314">
        <f>SUM(D40,D42)</f>
        <v>0</v>
      </c>
      <c r="E44" s="302" t="s">
        <v>25</v>
      </c>
      <c r="F44" s="303" t="s">
        <v>23</v>
      </c>
      <c r="G44" s="314">
        <f>SUM(G40,G42)</f>
        <v>0</v>
      </c>
      <c r="H44" s="302" t="s">
        <v>25</v>
      </c>
      <c r="I44" s="643"/>
      <c r="J44" s="637"/>
      <c r="K44" s="644"/>
      <c r="L44" s="643"/>
      <c r="M44" s="637"/>
      <c r="N44" s="644"/>
      <c r="O44" s="303" t="s">
        <v>23</v>
      </c>
      <c r="P44" s="314">
        <f>SUM(P40,P42)</f>
        <v>0</v>
      </c>
      <c r="Q44" s="302" t="s">
        <v>25</v>
      </c>
      <c r="R44" s="314" t="s">
        <v>23</v>
      </c>
      <c r="S44" s="314">
        <f>SUM(S40,S42)</f>
        <v>0</v>
      </c>
      <c r="T44" s="302" t="s">
        <v>25</v>
      </c>
      <c r="U44" s="303" t="s">
        <v>23</v>
      </c>
      <c r="V44" s="314">
        <f>SUM(V40,V42)</f>
        <v>0</v>
      </c>
      <c r="W44" s="314" t="s">
        <v>25</v>
      </c>
      <c r="X44" s="315" t="s">
        <v>23</v>
      </c>
      <c r="Y44" s="314">
        <f>SUM(Y40,Y42)</f>
        <v>0</v>
      </c>
      <c r="Z44" s="302" t="s">
        <v>25</v>
      </c>
      <c r="AA44" s="303" t="s">
        <v>23</v>
      </c>
      <c r="AB44" s="314">
        <f>SUM(AB40,AB42)</f>
        <v>0</v>
      </c>
      <c r="AC44" s="302" t="s">
        <v>25</v>
      </c>
      <c r="AD44" s="303" t="s">
        <v>23</v>
      </c>
      <c r="AE44" s="314">
        <f>SUM(AE40,AE42)</f>
        <v>0</v>
      </c>
      <c r="AF44" s="304" t="s">
        <v>25</v>
      </c>
      <c r="AG44" s="636"/>
      <c r="AH44" s="637"/>
      <c r="AI44" s="638"/>
      <c r="AJ44" s="636"/>
      <c r="AK44" s="637"/>
      <c r="AL44" s="638"/>
      <c r="AM44" s="314" t="s">
        <v>23</v>
      </c>
      <c r="AN44" s="314">
        <f>SUM(V44,AE44)</f>
        <v>0</v>
      </c>
      <c r="AO44" s="304" t="s">
        <v>25</v>
      </c>
    </row>
    <row r="45" spans="1:45" ht="3.75" customHeight="1" thickBot="1" x14ac:dyDescent="0.2">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row>
    <row r="46" spans="1:45" ht="18.75" customHeight="1" thickBot="1" x14ac:dyDescent="0.2">
      <c r="A46" s="623" t="s">
        <v>976</v>
      </c>
      <c r="B46" s="624"/>
      <c r="C46" s="624"/>
      <c r="D46" s="624"/>
      <c r="E46" s="624"/>
      <c r="F46" s="624"/>
      <c r="G46" s="624"/>
      <c r="H46" s="624"/>
      <c r="I46" s="624"/>
      <c r="J46" s="624"/>
      <c r="K46" s="624"/>
      <c r="L46" s="624"/>
      <c r="M46" s="624"/>
      <c r="N46" s="624"/>
      <c r="O46" s="625"/>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236"/>
      <c r="AS46" s="236"/>
    </row>
    <row r="47" spans="1:45" ht="13.5" customHeight="1" x14ac:dyDescent="0.15"/>
  </sheetData>
  <sheetProtection sheet="1" objects="1" scenarios="1"/>
  <mergeCells count="150">
    <mergeCell ref="AQ26:AS26"/>
    <mergeCell ref="AQ19:AS19"/>
    <mergeCell ref="A20:B23"/>
    <mergeCell ref="C20:Q21"/>
    <mergeCell ref="R20:AF21"/>
    <mergeCell ref="AG20:AP21"/>
    <mergeCell ref="AQ20:AS25"/>
    <mergeCell ref="C22:E23"/>
    <mergeCell ref="F22:H23"/>
    <mergeCell ref="I22:K23"/>
    <mergeCell ref="L22:N23"/>
    <mergeCell ref="AD22:AF23"/>
    <mergeCell ref="AG22:AH23"/>
    <mergeCell ref="AI22:AL22"/>
    <mergeCell ref="AM22:AN23"/>
    <mergeCell ref="AO22:AP23"/>
    <mergeCell ref="AG24:AH24"/>
    <mergeCell ref="AI24:AJ24"/>
    <mergeCell ref="AK24:AL24"/>
    <mergeCell ref="AM24:AN24"/>
    <mergeCell ref="AO24:AP24"/>
    <mergeCell ref="A25:B25"/>
    <mergeCell ref="C25:E25"/>
    <mergeCell ref="F25:H25"/>
    <mergeCell ref="G13:H13"/>
    <mergeCell ref="AM1:AM2"/>
    <mergeCell ref="A6:D6"/>
    <mergeCell ref="AI23:AJ23"/>
    <mergeCell ref="AK23:AL23"/>
    <mergeCell ref="O22:Q23"/>
    <mergeCell ref="R22:S23"/>
    <mergeCell ref="T22:U23"/>
    <mergeCell ref="V22:W23"/>
    <mergeCell ref="X22:Z23"/>
    <mergeCell ref="AA22:AC23"/>
    <mergeCell ref="AH8:AI8"/>
    <mergeCell ref="A9:D9"/>
    <mergeCell ref="E9:G9"/>
    <mergeCell ref="A11:D11"/>
    <mergeCell ref="E11:G11"/>
    <mergeCell ref="A13:E13"/>
    <mergeCell ref="A1:M2"/>
    <mergeCell ref="I25:K25"/>
    <mergeCell ref="L25:N25"/>
    <mergeCell ref="R24:S24"/>
    <mergeCell ref="T24:U24"/>
    <mergeCell ref="V24:W24"/>
    <mergeCell ref="X24:Z24"/>
    <mergeCell ref="AA24:AC24"/>
    <mergeCell ref="AD24:AF24"/>
    <mergeCell ref="A24:B24"/>
    <mergeCell ref="C24:E24"/>
    <mergeCell ref="F24:H24"/>
    <mergeCell ref="I24:K24"/>
    <mergeCell ref="L24:N24"/>
    <mergeCell ref="O24:Q24"/>
    <mergeCell ref="AK25:AL25"/>
    <mergeCell ref="AM25:AN25"/>
    <mergeCell ref="AO25:AP25"/>
    <mergeCell ref="O25:Q25"/>
    <mergeCell ref="R25:S25"/>
    <mergeCell ref="F26:H26"/>
    <mergeCell ref="I26:K26"/>
    <mergeCell ref="L26:N26"/>
    <mergeCell ref="O26:Q26"/>
    <mergeCell ref="R26:S26"/>
    <mergeCell ref="T26:U26"/>
    <mergeCell ref="V26:W26"/>
    <mergeCell ref="AG25:AH25"/>
    <mergeCell ref="AI25:AJ25"/>
    <mergeCell ref="AG26:AH26"/>
    <mergeCell ref="AI26:AJ26"/>
    <mergeCell ref="AK26:AL26"/>
    <mergeCell ref="AM26:AN26"/>
    <mergeCell ref="AO26:AP26"/>
    <mergeCell ref="AD26:AF26"/>
    <mergeCell ref="T25:U25"/>
    <mergeCell ref="V25:W25"/>
    <mergeCell ref="X25:Z25"/>
    <mergeCell ref="AA25:AC25"/>
    <mergeCell ref="A26:B26"/>
    <mergeCell ref="C26:E26"/>
    <mergeCell ref="U39:W39"/>
    <mergeCell ref="X39:Z39"/>
    <mergeCell ref="L39:N40"/>
    <mergeCell ref="O39:Q39"/>
    <mergeCell ref="R39:T39"/>
    <mergeCell ref="F38:H38"/>
    <mergeCell ref="I38:K38"/>
    <mergeCell ref="L38:N38"/>
    <mergeCell ref="O38:Q38"/>
    <mergeCell ref="C39:E39"/>
    <mergeCell ref="I39:K40"/>
    <mergeCell ref="C28:O28"/>
    <mergeCell ref="C29:O29"/>
    <mergeCell ref="C30:O30"/>
    <mergeCell ref="AM37:AO38"/>
    <mergeCell ref="C38:E38"/>
    <mergeCell ref="X38:Z38"/>
    <mergeCell ref="AA38:AC38"/>
    <mergeCell ref="AD38:AF38"/>
    <mergeCell ref="U38:W38"/>
    <mergeCell ref="R38:T38"/>
    <mergeCell ref="X26:Z26"/>
    <mergeCell ref="AA26:AC26"/>
    <mergeCell ref="AM34:AO34"/>
    <mergeCell ref="A46:O46"/>
    <mergeCell ref="F39:H39"/>
    <mergeCell ref="AM43:AO43"/>
    <mergeCell ref="U43:W43"/>
    <mergeCell ref="X43:Z43"/>
    <mergeCell ref="AA43:AC43"/>
    <mergeCell ref="AD43:AF43"/>
    <mergeCell ref="AG43:AI44"/>
    <mergeCell ref="AJ43:AL44"/>
    <mergeCell ref="A43:B44"/>
    <mergeCell ref="C43:E43"/>
    <mergeCell ref="F43:H43"/>
    <mergeCell ref="I43:K44"/>
    <mergeCell ref="L43:N44"/>
    <mergeCell ref="O43:Q43"/>
    <mergeCell ref="R43:T43"/>
    <mergeCell ref="AD41:AF41"/>
    <mergeCell ref="AG41:AI42"/>
    <mergeCell ref="AJ41:AL42"/>
    <mergeCell ref="A39:B40"/>
    <mergeCell ref="AN1:AS2"/>
    <mergeCell ref="AM39:AO39"/>
    <mergeCell ref="A41:B42"/>
    <mergeCell ref="C41:E41"/>
    <mergeCell ref="F41:H41"/>
    <mergeCell ref="I41:K42"/>
    <mergeCell ref="L41:N42"/>
    <mergeCell ref="O41:Q41"/>
    <mergeCell ref="R41:T41"/>
    <mergeCell ref="AA39:AC39"/>
    <mergeCell ref="AD39:AF39"/>
    <mergeCell ref="AG39:AI40"/>
    <mergeCell ref="AJ39:AL40"/>
    <mergeCell ref="AM41:AO41"/>
    <mergeCell ref="AA41:AC41"/>
    <mergeCell ref="U41:W41"/>
    <mergeCell ref="X41:Z41"/>
    <mergeCell ref="AD25:AF25"/>
    <mergeCell ref="A35:AO36"/>
    <mergeCell ref="A37:B38"/>
    <mergeCell ref="C37:W37"/>
    <mergeCell ref="X37:AF37"/>
    <mergeCell ref="AG37:AI38"/>
    <mergeCell ref="AJ37:AL38"/>
  </mergeCells>
  <phoneticPr fontId="1"/>
  <conditionalFormatting sqref="C40:E40">
    <cfRule type="expression" dxfId="256" priority="1">
      <formula>$D$40&lt;&gt;""</formula>
    </cfRule>
  </conditionalFormatting>
  <conditionalFormatting sqref="C42:E42">
    <cfRule type="expression" dxfId="255" priority="17">
      <formula>$D$42&lt;&gt;""</formula>
    </cfRule>
  </conditionalFormatting>
  <conditionalFormatting sqref="C39:H39">
    <cfRule type="expression" dxfId="254" priority="25">
      <formula>C39&lt;&gt;""</formula>
    </cfRule>
  </conditionalFormatting>
  <conditionalFormatting sqref="C41:H41">
    <cfRule type="expression" dxfId="253" priority="15">
      <formula>C41&lt;&gt;""</formula>
    </cfRule>
  </conditionalFormatting>
  <conditionalFormatting sqref="C28:O28">
    <cfRule type="expression" dxfId="252" priority="38">
      <formula>$C$28&lt;&gt;""</formula>
    </cfRule>
  </conditionalFormatting>
  <conditionalFormatting sqref="C29:O29">
    <cfRule type="expression" dxfId="251" priority="37">
      <formula>$C$29&lt;&gt;""</formula>
    </cfRule>
  </conditionalFormatting>
  <conditionalFormatting sqref="C30:O30">
    <cfRule type="expression" dxfId="250" priority="36">
      <formula>$C$30&lt;&gt;""</formula>
    </cfRule>
  </conditionalFormatting>
  <conditionalFormatting sqref="E9 E11 G13 C24:AC25 AG24:AN25 AQ26:AS26 C39:T42 X39:AC42 AG39:AL42">
    <cfRule type="expression" dxfId="248" priority="649">
      <formula>$AJ$1=TRUE</formula>
    </cfRule>
  </conditionalFormatting>
  <conditionalFormatting sqref="E9:G9 E11:G11 G13:H13 C24:AC25 AG24:AN25 AQ26:AS26 C39:T42 X39:AC42 AG39:AL42">
    <cfRule type="expression" dxfId="247" priority="46">
      <formula>$AJ$1=TRUE</formula>
    </cfRule>
  </conditionalFormatting>
  <conditionalFormatting sqref="F25:H25">
    <cfRule type="expression" dxfId="244" priority="93">
      <formula>F25&lt;&gt;""</formula>
    </cfRule>
  </conditionalFormatting>
  <conditionalFormatting sqref="F40:H40">
    <cfRule type="expression" dxfId="243" priority="23">
      <formula>$G$40&lt;&gt;""</formula>
    </cfRule>
  </conditionalFormatting>
  <conditionalFormatting sqref="F42:H42">
    <cfRule type="expression" dxfId="242" priority="18">
      <formula>$G$42&lt;&gt;""</formula>
    </cfRule>
  </conditionalFormatting>
  <conditionalFormatting sqref="G13:H15">
    <cfRule type="expression" dxfId="241" priority="35">
      <formula>G13&lt;&gt;""</formula>
    </cfRule>
  </conditionalFormatting>
  <conditionalFormatting sqref="I39:N42">
    <cfRule type="expression" dxfId="240" priority="9">
      <formula>I39&lt;&gt;""</formula>
    </cfRule>
  </conditionalFormatting>
  <conditionalFormatting sqref="O40:Q40">
    <cfRule type="expression" dxfId="239" priority="22">
      <formula>$P$40&lt;&gt;""</formula>
    </cfRule>
  </conditionalFormatting>
  <conditionalFormatting sqref="O42:Q42">
    <cfRule type="expression" dxfId="238" priority="19">
      <formula>$P$42&lt;&gt;""</formula>
    </cfRule>
  </conditionalFormatting>
  <conditionalFormatting sqref="O39:T39">
    <cfRule type="expression" dxfId="237" priority="12">
      <formula>O39&lt;&gt;""</formula>
    </cfRule>
  </conditionalFormatting>
  <conditionalFormatting sqref="O41:T41">
    <cfRule type="expression" dxfId="236" priority="11">
      <formula>O41&lt;&gt;""</formula>
    </cfRule>
  </conditionalFormatting>
  <conditionalFormatting sqref="R40:T40">
    <cfRule type="expression" dxfId="235" priority="21">
      <formula>$S$40&lt;&gt;""</formula>
    </cfRule>
  </conditionalFormatting>
  <conditionalFormatting sqref="R42:T42">
    <cfRule type="expression" dxfId="234" priority="20">
      <formula>$S$42&lt;&gt;""</formula>
    </cfRule>
  </conditionalFormatting>
  <conditionalFormatting sqref="R24:W24 C24:S25 T25:W25">
    <cfRule type="expression" dxfId="233" priority="31">
      <formula>C24&lt;&gt;""</formula>
    </cfRule>
  </conditionalFormatting>
  <conditionalFormatting sqref="X40:Z40">
    <cfRule type="expression" dxfId="232" priority="7">
      <formula>$Y$40&lt;&gt;""</formula>
    </cfRule>
  </conditionalFormatting>
  <conditionalFormatting sqref="X42:Z42">
    <cfRule type="expression" dxfId="231" priority="4">
      <formula>$Y$42&lt;&gt;""</formula>
    </cfRule>
  </conditionalFormatting>
  <conditionalFormatting sqref="X24:AC25">
    <cfRule type="expression" dxfId="230" priority="41">
      <formula>X24&lt;&gt;""</formula>
    </cfRule>
  </conditionalFormatting>
  <conditionalFormatting sqref="X39:AC39">
    <cfRule type="expression" dxfId="229" priority="8">
      <formula>X39&lt;&gt;""</formula>
    </cfRule>
  </conditionalFormatting>
  <conditionalFormatting sqref="X41:AC41">
    <cfRule type="expression" dxfId="228" priority="5">
      <formula>X41&lt;&gt;""</formula>
    </cfRule>
  </conditionalFormatting>
  <conditionalFormatting sqref="AA40:AC40">
    <cfRule type="expression" dxfId="227" priority="6">
      <formula>$AB$40&lt;&gt;""</formula>
    </cfRule>
  </conditionalFormatting>
  <conditionalFormatting sqref="AA42:AC42">
    <cfRule type="expression" dxfId="226" priority="3">
      <formula>$AB$42&lt;&gt;""</formula>
    </cfRule>
  </conditionalFormatting>
  <conditionalFormatting sqref="AG39:AI42">
    <cfRule type="expression" dxfId="225" priority="73">
      <formula>AG39&lt;&gt;""</formula>
    </cfRule>
  </conditionalFormatting>
  <conditionalFormatting sqref="AG24:AN25">
    <cfRule type="expression" dxfId="223" priority="90">
      <formula>AG24&lt;&gt;""</formula>
    </cfRule>
  </conditionalFormatting>
  <conditionalFormatting sqref="AJ41">
    <cfRule type="expression" dxfId="222" priority="29">
      <formula>$AJ$41&lt;&gt;""</formula>
    </cfRule>
  </conditionalFormatting>
  <conditionalFormatting sqref="AJ39:AL40">
    <cfRule type="expression" dxfId="221" priority="30">
      <formula>$AJ$39&lt;&gt;""</formula>
    </cfRule>
  </conditionalFormatting>
  <conditionalFormatting sqref="AK1:AS2">
    <cfRule type="expression" dxfId="220" priority="32">
      <formula>$AJ$1=TRUE</formula>
    </cfRule>
  </conditionalFormatting>
  <conditionalFormatting sqref="AQ26:AS26">
    <cfRule type="expression" dxfId="218" priority="89">
      <formula>AQ26&lt;&gt;""</formula>
    </cfRule>
  </conditionalFormatting>
  <dataValidations count="1">
    <dataValidation type="list" allowBlank="1" showInputMessage="1" showErrorMessage="1" sqref="H10:H19" xr:uid="{FC59C48B-A1F3-43F3-B867-5489FF289104}">
      <formula1>"　,女子校,共学校"</formula1>
    </dataValidation>
  </dataValidations>
  <pageMargins left="0.70866141732283472" right="0.59055118110236227" top="0.6692913385826772" bottom="0.55118110236220474" header="0.31496062992125984" footer="0.31496062992125984"/>
  <pageSetup paperSize="8"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17" r:id="rId4" name="Check Box 13">
              <controlPr defaultSize="0" autoFill="0" autoLine="0" autoPict="0">
                <anchor moveWithCells="1">
                  <from>
                    <xdr:col>36</xdr:col>
                    <xdr:colOff>123825</xdr:colOff>
                    <xdr:row>0</xdr:row>
                    <xdr:rowOff>114300</xdr:rowOff>
                  </from>
                  <to>
                    <xdr:col>37</xdr:col>
                    <xdr:colOff>342900</xdr:colOff>
                    <xdr:row>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6" id="{57CEAD92-40E5-4395-AA2F-AC750D5E2EA5}">
            <xm:f>表紙!$AJ$24&lt;&gt;""</xm:f>
            <x14:dxf>
              <font>
                <color theme="0"/>
              </font>
              <fill>
                <patternFill>
                  <bgColor theme="0"/>
                </patternFill>
              </fill>
            </x14:dxf>
          </x14:cfRule>
          <xm:sqref>A1:M2</xm:sqref>
        </x14:conditionalFormatting>
        <x14:conditionalFormatting xmlns:xm="http://schemas.microsoft.com/office/excel/2006/main">
          <x14:cfRule type="expression" priority="97" id="{EBA11BEC-53B8-407D-95C9-C9F7F3F27E14}">
            <xm:f>$AV$6=生徒数【非表示にする】!$Y$5</xm:f>
            <x14:dxf>
              <fill>
                <patternFill>
                  <bgColor theme="0" tint="-0.499984740745262"/>
                </patternFill>
              </fill>
            </x14:dxf>
          </x14:cfRule>
          <xm:sqref>C24:AC25 AN1 AK1:AM2 E9:G9 E11:G11 G13 AG24:AN25 AQ26:AS26 C39:T42 X39:AC42 AG39:AL42</xm:sqref>
        </x14:conditionalFormatting>
        <x14:conditionalFormatting xmlns:xm="http://schemas.microsoft.com/office/excel/2006/main">
          <x14:cfRule type="cellIs" priority="34" operator="between" id="{E12A9903-9CAD-456B-92D5-1CB8ECB922F6}">
            <xm:f>生徒数【非表示にする】!$D$6</xm:f>
            <xm:f>生徒数【非表示にする】!$D$7</xm:f>
            <x14:dxf>
              <fill>
                <patternFill>
                  <bgColor theme="0"/>
                </patternFill>
              </fill>
            </x14:dxf>
          </x14:cfRule>
          <xm:sqref>E9:G9</xm:sqref>
        </x14:conditionalFormatting>
        <x14:conditionalFormatting xmlns:xm="http://schemas.microsoft.com/office/excel/2006/main">
          <x14:cfRule type="cellIs" priority="33" operator="between" id="{DFD5EF97-83C7-4626-BD61-DE49E0B95ED0}">
            <xm:f>生徒数【非表示にする】!$D$10</xm:f>
            <xm:f>生徒数【非表示にする】!$D$11</xm:f>
            <x14:dxf>
              <fill>
                <patternFill>
                  <bgColor theme="0"/>
                </patternFill>
              </fill>
            </x14:dxf>
          </x14:cfRule>
          <xm:sqref>E11:G11</xm:sqref>
        </x14:conditionalFormatting>
        <x14:conditionalFormatting xmlns:xm="http://schemas.microsoft.com/office/excel/2006/main">
          <x14:cfRule type="expression" priority="91" id="{5765FDF3-E6BC-4198-BF9C-28B0AE0814A2}">
            <xm:f>表紙!$AJ$24&lt;&gt;""</xm:f>
            <x14:dxf>
              <fill>
                <patternFill>
                  <bgColor rgb="FFFFFF99"/>
                </patternFill>
              </fill>
            </x14:dxf>
          </x14:cfRule>
          <xm:sqref>AG24:AN25 AQ26:AS26 AG39:AL42 E9:G9 E11:G11 G13:H13 C24:AC25 C39:T42 X39:AC42 AK1:AS2</xm:sqref>
        </x14:conditionalFormatting>
        <x14:conditionalFormatting xmlns:xm="http://schemas.microsoft.com/office/excel/2006/main">
          <x14:cfRule type="expression" priority="92" id="{50AE9985-9E30-4C3F-8012-B2E8F976880F}">
            <xm:f>$AV$6=生徒数【非表示にする】!$Y$4</xm:f>
            <x14:dxf>
              <fill>
                <patternFill>
                  <bgColor theme="0" tint="-0.499984740745262"/>
                </patternFill>
              </fill>
            </x14:dxf>
          </x14:cfRule>
          <xm:sqref>AN1 AK1:AM2 E9:G9 E11:G11 G13 C24:AC25 AG24:AN25 AQ26:AS26 C39:T42 X39:AC42 AG39:AL42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3441A78-4E4C-40D9-BC04-00EF29EB72DF}">
          <x14:formula1>
            <xm:f>生徒数【非表示にする】!$D$9:$D$11</xm:f>
          </x14:formula1>
          <xm:sqref>E11:G11</xm:sqref>
        </x14:dataValidation>
        <x14:dataValidation type="list" allowBlank="1" showInputMessage="1" showErrorMessage="1" xr:uid="{C3B7181B-A512-4D34-AF33-8B9AC83C610D}">
          <x14:formula1>
            <xm:f>生徒数【非表示にする】!$D$5:$D$7</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CFF"/>
    <pageSetUpPr fitToPage="1"/>
  </sheetPr>
  <dimension ref="A1:AX82"/>
  <sheetViews>
    <sheetView topLeftCell="A51" workbookViewId="0">
      <selection activeCell="V80" sqref="V80"/>
    </sheetView>
  </sheetViews>
  <sheetFormatPr defaultColWidth="4.375" defaultRowHeight="18.75" customHeight="1" x14ac:dyDescent="0.15"/>
  <cols>
    <col min="1" max="23" width="4.375" style="229"/>
    <col min="24" max="26" width="4.5" style="229" customWidth="1"/>
    <col min="27" max="42" width="4.375" style="229"/>
    <col min="43" max="44" width="4.375" style="229" customWidth="1"/>
    <col min="45" max="47" width="4.375" style="229"/>
    <col min="48" max="48" width="4.375" style="229" customWidth="1"/>
    <col min="49" max="49" width="5.75" style="229" customWidth="1"/>
    <col min="50" max="50" width="4.375" style="229" customWidth="1"/>
    <col min="51" max="16384" width="4.375" style="229"/>
  </cols>
  <sheetData>
    <row r="1" spans="1:50" ht="18.75" customHeight="1" x14ac:dyDescent="0.15">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317" t="b">
        <v>0</v>
      </c>
      <c r="AO1" s="318"/>
      <c r="AP1" s="318"/>
      <c r="AQ1" s="786" t="s">
        <v>862</v>
      </c>
      <c r="AR1" s="576" t="s">
        <v>945</v>
      </c>
      <c r="AS1" s="576"/>
      <c r="AT1" s="576"/>
      <c r="AU1" s="576"/>
      <c r="AV1" s="576"/>
      <c r="AW1" s="576"/>
      <c r="AX1" s="576"/>
    </row>
    <row r="2" spans="1:50" ht="18.75" customHeight="1" x14ac:dyDescent="0.15">
      <c r="S2" s="236"/>
      <c r="T2" s="236"/>
      <c r="U2" s="236"/>
      <c r="V2" s="236"/>
      <c r="W2" s="236"/>
      <c r="X2" s="236"/>
      <c r="Y2" s="236"/>
      <c r="Z2" s="236"/>
      <c r="AA2" s="236"/>
      <c r="AB2" s="236"/>
      <c r="AC2" s="236"/>
      <c r="AD2" s="236"/>
      <c r="AE2" s="236"/>
      <c r="AF2" s="236"/>
      <c r="AG2" s="236"/>
      <c r="AH2" s="236"/>
      <c r="AI2" s="236"/>
      <c r="AJ2" s="236"/>
      <c r="AK2" s="236"/>
      <c r="AL2" s="236"/>
      <c r="AM2" s="236"/>
      <c r="AN2" s="236"/>
      <c r="AO2" s="318"/>
      <c r="AP2" s="318"/>
      <c r="AQ2" s="786"/>
      <c r="AR2" s="576"/>
      <c r="AS2" s="576"/>
      <c r="AT2" s="576"/>
      <c r="AU2" s="576"/>
      <c r="AV2" s="576"/>
      <c r="AW2" s="576"/>
      <c r="AX2" s="576"/>
    </row>
    <row r="3" spans="1:50" ht="35.1" customHeight="1" x14ac:dyDescent="0.15">
      <c r="B3" s="319"/>
      <c r="C3" s="319"/>
      <c r="D3" s="319"/>
      <c r="E3" s="319"/>
      <c r="F3" s="319"/>
      <c r="G3" s="319"/>
      <c r="H3" s="319"/>
      <c r="I3" s="319"/>
      <c r="J3" s="319"/>
      <c r="K3" s="319"/>
      <c r="L3" s="319"/>
      <c r="M3" s="319"/>
      <c r="N3" s="319"/>
      <c r="O3" s="319"/>
      <c r="P3" s="319"/>
      <c r="Q3" s="319"/>
      <c r="R3" s="319"/>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row>
    <row r="4" spans="1:50" ht="35.1" customHeight="1" x14ac:dyDescent="0.15">
      <c r="A4" s="757" t="s">
        <v>13</v>
      </c>
      <c r="B4" s="757"/>
      <c r="C4" s="757"/>
      <c r="D4" s="757"/>
      <c r="E4" s="278"/>
      <c r="F4" s="717" t="s">
        <v>927</v>
      </c>
      <c r="G4" s="717"/>
      <c r="H4" s="717"/>
      <c r="I4" s="717"/>
      <c r="J4" s="717"/>
      <c r="K4" s="717"/>
      <c r="L4" s="717"/>
      <c r="M4" s="717"/>
      <c r="N4" s="717"/>
      <c r="O4" s="717"/>
      <c r="P4" s="717"/>
      <c r="Q4" s="717"/>
      <c r="R4" s="717"/>
      <c r="S4" s="717"/>
      <c r="T4" s="717"/>
      <c r="U4" s="717"/>
      <c r="V4" s="717"/>
      <c r="W4" s="717"/>
      <c r="X4" s="717"/>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row>
    <row r="5" spans="1:50" ht="15" customHeight="1" thickBot="1" x14ac:dyDescent="0.2">
      <c r="A5" s="320"/>
      <c r="B5" s="320"/>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row>
    <row r="6" spans="1:50" ht="18.75" customHeight="1" thickBot="1" x14ac:dyDescent="0.2">
      <c r="A6" s="482" t="s">
        <v>893</v>
      </c>
      <c r="B6" s="472"/>
      <c r="C6" s="472"/>
      <c r="D6" s="472"/>
      <c r="E6" s="754" t="s">
        <v>333</v>
      </c>
      <c r="F6" s="755"/>
      <c r="G6" s="755"/>
      <c r="H6" s="756"/>
      <c r="I6" s="236"/>
      <c r="J6" s="321"/>
      <c r="K6" s="321"/>
      <c r="L6" s="321"/>
      <c r="M6" s="321"/>
      <c r="N6" s="321"/>
      <c r="W6" s="236"/>
      <c r="X6" s="321"/>
      <c r="Y6" s="321"/>
      <c r="Z6" s="321"/>
      <c r="AA6" s="321"/>
      <c r="AB6" s="321"/>
      <c r="AC6" s="236"/>
      <c r="AD6" s="236"/>
      <c r="AE6" s="236"/>
      <c r="AF6" s="236"/>
      <c r="AG6" s="236"/>
      <c r="AH6" s="236"/>
      <c r="AI6" s="236"/>
      <c r="AJ6" s="236"/>
      <c r="AK6" s="236"/>
      <c r="AL6" s="236"/>
      <c r="AM6" s="236"/>
      <c r="AN6" s="236"/>
      <c r="AO6" s="236"/>
      <c r="AP6" s="236"/>
      <c r="AQ6" s="236"/>
      <c r="AR6" s="236"/>
      <c r="AS6" s="236"/>
      <c r="AT6" s="236"/>
      <c r="AU6" s="236"/>
      <c r="AV6" s="236"/>
      <c r="AW6" s="236"/>
      <c r="AX6" s="236"/>
    </row>
    <row r="7" spans="1:50" ht="14.25" thickBot="1" x14ac:dyDescent="0.2">
      <c r="A7" s="236"/>
      <c r="B7" s="236"/>
      <c r="C7" s="236"/>
      <c r="D7" s="236"/>
      <c r="E7" s="236"/>
      <c r="F7" s="236"/>
      <c r="G7" s="236"/>
      <c r="H7" s="270"/>
      <c r="I7" s="270"/>
      <c r="J7" s="270"/>
      <c r="K7" s="236"/>
      <c r="L7" s="322"/>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row>
    <row r="8" spans="1:50" ht="18.75" customHeight="1" thickBot="1" x14ac:dyDescent="0.2">
      <c r="A8" s="561" t="s">
        <v>894</v>
      </c>
      <c r="B8" s="763"/>
      <c r="C8" s="763"/>
      <c r="D8" s="764"/>
      <c r="E8" s="755" t="s">
        <v>333</v>
      </c>
      <c r="F8" s="755"/>
      <c r="G8" s="755"/>
      <c r="H8" s="756"/>
      <c r="I8" s="270"/>
      <c r="J8" s="270"/>
      <c r="K8" s="236"/>
      <c r="L8" s="322"/>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row>
    <row r="9" spans="1:50" ht="13.5" x14ac:dyDescent="0.15">
      <c r="A9" s="236"/>
      <c r="B9" s="236"/>
      <c r="C9" s="236"/>
      <c r="D9" s="236"/>
      <c r="E9" s="236"/>
      <c r="F9" s="236"/>
      <c r="G9" s="236"/>
      <c r="H9" s="270"/>
      <c r="I9" s="270"/>
      <c r="J9" s="270"/>
      <c r="K9" s="236"/>
      <c r="L9" s="322"/>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row>
    <row r="10" spans="1:50" ht="13.5" x14ac:dyDescent="0.15">
      <c r="A10" s="236"/>
      <c r="B10" s="236"/>
      <c r="C10" s="236"/>
      <c r="D10" s="236"/>
      <c r="E10" s="236"/>
      <c r="F10" s="236"/>
      <c r="G10" s="236"/>
      <c r="H10" s="270"/>
      <c r="I10" s="270"/>
      <c r="J10" s="270"/>
      <c r="K10" s="236"/>
      <c r="L10" s="322"/>
      <c r="M10" s="236"/>
      <c r="N10" s="236"/>
      <c r="O10" s="236"/>
      <c r="P10" s="236"/>
      <c r="Q10" s="236"/>
      <c r="R10" s="236"/>
      <c r="S10" s="236"/>
      <c r="T10" s="236"/>
      <c r="U10" s="236"/>
      <c r="V10" s="236"/>
      <c r="X10" s="236"/>
      <c r="Y10" s="236"/>
      <c r="Z10" s="236"/>
      <c r="AA10" s="236"/>
      <c r="AB10" s="236"/>
      <c r="AC10" s="236"/>
      <c r="AD10" s="323"/>
      <c r="AE10" s="323"/>
      <c r="AF10" s="323"/>
      <c r="AG10" s="236"/>
      <c r="AH10" s="236"/>
      <c r="AI10" s="236"/>
      <c r="AJ10" s="236"/>
      <c r="AK10" s="236"/>
      <c r="AL10" s="236"/>
      <c r="AM10" s="236"/>
      <c r="AN10" s="236"/>
      <c r="AO10" s="236"/>
      <c r="AP10" s="236"/>
      <c r="AQ10" s="236"/>
      <c r="AR10" s="236"/>
      <c r="AS10" s="236"/>
      <c r="AT10" s="236"/>
      <c r="AU10" s="236"/>
      <c r="AV10" s="236"/>
      <c r="AW10" s="236"/>
      <c r="AX10" s="236"/>
    </row>
    <row r="11" spans="1:50" ht="13.5" x14ac:dyDescent="0.15">
      <c r="A11" s="236"/>
      <c r="B11" s="236"/>
      <c r="C11" s="236"/>
      <c r="D11" s="236"/>
      <c r="E11" s="236"/>
      <c r="F11" s="236"/>
      <c r="G11" s="236"/>
      <c r="H11" s="270"/>
      <c r="I11" s="270"/>
      <c r="J11" s="270"/>
      <c r="K11" s="236"/>
      <c r="L11" s="322"/>
      <c r="M11" s="236"/>
      <c r="N11" s="236"/>
      <c r="O11" s="236"/>
      <c r="P11" s="236"/>
      <c r="Q11" s="236"/>
      <c r="R11" s="236"/>
      <c r="S11" s="236"/>
      <c r="T11" s="236"/>
      <c r="U11" s="236"/>
      <c r="V11" s="236"/>
      <c r="W11" s="236"/>
      <c r="X11" s="236"/>
      <c r="Y11" s="236"/>
      <c r="Z11" s="236"/>
      <c r="AA11" s="236"/>
      <c r="AB11" s="236"/>
      <c r="AC11" s="236"/>
      <c r="AD11" s="323"/>
      <c r="AE11" s="323"/>
      <c r="AF11" s="323"/>
      <c r="AG11" s="236"/>
      <c r="AH11" s="236"/>
      <c r="AI11" s="236"/>
      <c r="AJ11" s="236"/>
      <c r="AK11" s="236"/>
      <c r="AL11" s="236"/>
      <c r="AM11" s="236"/>
      <c r="AN11" s="236"/>
      <c r="AO11" s="236"/>
      <c r="AP11" s="236"/>
      <c r="AQ11" s="236"/>
      <c r="AR11" s="236"/>
      <c r="AS11" s="236"/>
      <c r="AT11" s="236"/>
      <c r="AU11" s="236"/>
      <c r="AV11" s="236"/>
      <c r="AW11" s="236"/>
      <c r="AX11" s="236"/>
    </row>
    <row r="12" spans="1:50" ht="13.5" x14ac:dyDescent="0.15">
      <c r="A12" s="236"/>
      <c r="B12" s="236"/>
      <c r="C12" s="236"/>
      <c r="D12" s="236"/>
      <c r="E12" s="236"/>
      <c r="F12" s="236"/>
      <c r="G12" s="236"/>
      <c r="H12" s="270"/>
      <c r="I12" s="270"/>
      <c r="J12" s="270"/>
      <c r="K12" s="236"/>
      <c r="L12" s="322"/>
      <c r="M12" s="236"/>
      <c r="N12" s="236"/>
      <c r="O12" s="236"/>
      <c r="P12" s="236"/>
      <c r="Q12" s="236"/>
      <c r="R12" s="236"/>
      <c r="S12" s="236"/>
      <c r="T12" s="236"/>
      <c r="U12" s="236"/>
      <c r="V12" s="236"/>
      <c r="W12" s="236"/>
      <c r="X12" s="236"/>
      <c r="Y12" s="236"/>
      <c r="Z12" s="236"/>
      <c r="AA12" s="236"/>
      <c r="AB12" s="236"/>
      <c r="AC12" s="236"/>
      <c r="AD12" s="323"/>
      <c r="AE12" s="323"/>
      <c r="AF12" s="323"/>
      <c r="AG12" s="236"/>
      <c r="AH12" s="236"/>
      <c r="AI12" s="236"/>
      <c r="AJ12" s="236"/>
      <c r="AK12" s="236"/>
      <c r="AL12" s="236"/>
      <c r="AM12" s="236"/>
      <c r="AN12" s="236"/>
      <c r="AO12" s="236"/>
      <c r="AP12" s="236"/>
      <c r="AQ12" s="236"/>
      <c r="AR12" s="236"/>
      <c r="AS12" s="236"/>
      <c r="AT12" s="236"/>
      <c r="AU12" s="236"/>
      <c r="AV12" s="236"/>
      <c r="AW12" s="236"/>
      <c r="AX12" s="236"/>
    </row>
    <row r="13" spans="1:50" ht="14.25" thickBot="1" x14ac:dyDescent="0.2">
      <c r="A13" s="236"/>
      <c r="B13" s="236"/>
      <c r="C13" s="236"/>
      <c r="D13" s="236"/>
      <c r="E13" s="236"/>
      <c r="F13" s="236"/>
      <c r="G13" s="236"/>
      <c r="H13" s="270"/>
      <c r="I13" s="270"/>
      <c r="J13" s="270"/>
      <c r="K13" s="236"/>
      <c r="L13" s="322"/>
      <c r="M13" s="236"/>
      <c r="N13" s="236"/>
      <c r="O13" s="236"/>
      <c r="P13" s="236"/>
      <c r="Q13" s="236"/>
      <c r="R13" s="236"/>
      <c r="S13" s="236"/>
      <c r="T13" s="236"/>
      <c r="U13" s="236"/>
      <c r="V13" s="236"/>
      <c r="W13" s="236"/>
      <c r="X13" s="236"/>
      <c r="Y13" s="236"/>
      <c r="Z13" s="236"/>
      <c r="AA13" s="236"/>
      <c r="AB13" s="236"/>
      <c r="AC13" s="236"/>
      <c r="AD13" s="669" t="s">
        <v>33</v>
      </c>
      <c r="AE13" s="669"/>
      <c r="AF13" s="669"/>
      <c r="AG13" s="236"/>
      <c r="AH13" s="236"/>
      <c r="AI13" s="236"/>
      <c r="AJ13" s="236"/>
      <c r="AK13" s="236"/>
      <c r="AL13" s="236"/>
      <c r="AM13" s="236"/>
      <c r="AN13" s="236"/>
      <c r="AO13" s="236"/>
      <c r="AP13" s="236"/>
      <c r="AQ13" s="236"/>
      <c r="AR13" s="236"/>
      <c r="AS13" s="236"/>
      <c r="AT13" s="236"/>
      <c r="AU13" s="236"/>
      <c r="AV13" s="236"/>
      <c r="AW13" s="236"/>
      <c r="AX13" s="236"/>
    </row>
    <row r="14" spans="1:50" ht="13.5" customHeight="1" x14ac:dyDescent="0.15">
      <c r="A14" s="538" t="s">
        <v>19</v>
      </c>
      <c r="B14" s="619"/>
      <c r="C14" s="613" t="s">
        <v>73</v>
      </c>
      <c r="D14" s="613"/>
      <c r="E14" s="613"/>
      <c r="F14" s="613"/>
      <c r="G14" s="613"/>
      <c r="H14" s="613"/>
      <c r="I14" s="613"/>
      <c r="J14" s="613"/>
      <c r="K14" s="613"/>
      <c r="L14" s="613"/>
      <c r="M14" s="613"/>
      <c r="N14" s="613"/>
      <c r="O14" s="613"/>
      <c r="P14" s="613"/>
      <c r="Q14" s="614"/>
      <c r="R14" s="612" t="s">
        <v>74</v>
      </c>
      <c r="S14" s="613"/>
      <c r="T14" s="613"/>
      <c r="U14" s="613"/>
      <c r="V14" s="613"/>
      <c r="W14" s="613"/>
      <c r="X14" s="613"/>
      <c r="Y14" s="613"/>
      <c r="Z14" s="613"/>
      <c r="AA14" s="613"/>
      <c r="AB14" s="613"/>
      <c r="AC14" s="613"/>
      <c r="AD14" s="613"/>
      <c r="AE14" s="613"/>
      <c r="AF14" s="614"/>
      <c r="AG14" s="236"/>
      <c r="AH14" s="324"/>
      <c r="AI14" s="324"/>
      <c r="AJ14" s="324"/>
      <c r="AK14" s="324"/>
      <c r="AL14" s="324"/>
      <c r="AM14" s="324"/>
      <c r="AN14" s="324"/>
      <c r="AO14" s="324"/>
      <c r="AP14" s="324"/>
      <c r="AQ14" s="324"/>
      <c r="AR14" s="324"/>
      <c r="AS14" s="324"/>
      <c r="AT14" s="324"/>
      <c r="AU14" s="324"/>
      <c r="AV14" s="236"/>
      <c r="AW14" s="236"/>
      <c r="AX14" s="236"/>
    </row>
    <row r="15" spans="1:50" ht="14.25" customHeight="1" thickBot="1" x14ac:dyDescent="0.2">
      <c r="A15" s="722"/>
      <c r="B15" s="723"/>
      <c r="C15" s="724"/>
      <c r="D15" s="724"/>
      <c r="E15" s="724"/>
      <c r="F15" s="724"/>
      <c r="G15" s="724"/>
      <c r="H15" s="724"/>
      <c r="I15" s="724"/>
      <c r="J15" s="724"/>
      <c r="K15" s="724"/>
      <c r="L15" s="724"/>
      <c r="M15" s="724"/>
      <c r="N15" s="724"/>
      <c r="O15" s="724"/>
      <c r="P15" s="724"/>
      <c r="Q15" s="725"/>
      <c r="R15" s="726"/>
      <c r="S15" s="724"/>
      <c r="T15" s="724"/>
      <c r="U15" s="724"/>
      <c r="V15" s="724"/>
      <c r="W15" s="724"/>
      <c r="X15" s="724"/>
      <c r="Y15" s="724"/>
      <c r="Z15" s="724"/>
      <c r="AA15" s="724"/>
      <c r="AB15" s="724"/>
      <c r="AC15" s="724"/>
      <c r="AD15" s="724"/>
      <c r="AE15" s="724"/>
      <c r="AF15" s="725"/>
      <c r="AG15" s="236"/>
      <c r="AH15" s="236"/>
      <c r="AI15" s="236"/>
      <c r="AJ15" s="236"/>
      <c r="AK15" s="236"/>
      <c r="AL15" s="236"/>
      <c r="AM15" s="236"/>
      <c r="AN15" s="236"/>
      <c r="AO15" s="236"/>
      <c r="AP15" s="236"/>
      <c r="AQ15" s="236"/>
      <c r="AR15" s="236"/>
      <c r="AS15" s="236"/>
      <c r="AT15" s="236"/>
      <c r="AU15" s="236"/>
      <c r="AV15" s="236"/>
      <c r="AW15" s="236"/>
      <c r="AX15" s="236"/>
    </row>
    <row r="16" spans="1:50" ht="13.5" x14ac:dyDescent="0.15">
      <c r="A16" s="722"/>
      <c r="B16" s="723"/>
      <c r="C16" s="525" t="s">
        <v>863</v>
      </c>
      <c r="D16" s="525"/>
      <c r="E16" s="705"/>
      <c r="F16" s="703" t="s">
        <v>1</v>
      </c>
      <c r="G16" s="525"/>
      <c r="H16" s="705"/>
      <c r="I16" s="703" t="s">
        <v>2</v>
      </c>
      <c r="J16" s="525"/>
      <c r="K16" s="705"/>
      <c r="L16" s="703" t="s">
        <v>9</v>
      </c>
      <c r="M16" s="525"/>
      <c r="N16" s="705"/>
      <c r="O16" s="703" t="s">
        <v>3</v>
      </c>
      <c r="P16" s="525"/>
      <c r="Q16" s="526"/>
      <c r="R16" s="524" t="s">
        <v>4</v>
      </c>
      <c r="S16" s="525"/>
      <c r="T16" s="705"/>
      <c r="U16" s="703" t="s">
        <v>5</v>
      </c>
      <c r="V16" s="525"/>
      <c r="W16" s="705"/>
      <c r="X16" s="703" t="s">
        <v>6</v>
      </c>
      <c r="Y16" s="525"/>
      <c r="Z16" s="705"/>
      <c r="AA16" s="703" t="s">
        <v>48</v>
      </c>
      <c r="AB16" s="525"/>
      <c r="AC16" s="705"/>
      <c r="AD16" s="739" t="s">
        <v>49</v>
      </c>
      <c r="AE16" s="740"/>
      <c r="AF16" s="741"/>
      <c r="AG16" s="236"/>
      <c r="AH16" s="236"/>
      <c r="AI16" s="236"/>
      <c r="AJ16" s="236"/>
      <c r="AK16" s="236"/>
      <c r="AL16" s="236"/>
      <c r="AM16" s="236"/>
      <c r="AN16" s="236"/>
      <c r="AO16" s="236"/>
      <c r="AP16" s="236"/>
      <c r="AQ16" s="236"/>
      <c r="AR16" s="236"/>
      <c r="AS16" s="236"/>
      <c r="AT16" s="236"/>
      <c r="AU16" s="236"/>
      <c r="AV16" s="236"/>
      <c r="AW16" s="236"/>
      <c r="AX16" s="236"/>
    </row>
    <row r="17" spans="1:50" ht="14.25" thickBot="1" x14ac:dyDescent="0.2">
      <c r="A17" s="620"/>
      <c r="B17" s="622"/>
      <c r="C17" s="528"/>
      <c r="D17" s="528"/>
      <c r="E17" s="706"/>
      <c r="F17" s="704"/>
      <c r="G17" s="528"/>
      <c r="H17" s="706"/>
      <c r="I17" s="704"/>
      <c r="J17" s="528"/>
      <c r="K17" s="706"/>
      <c r="L17" s="704"/>
      <c r="M17" s="528"/>
      <c r="N17" s="706"/>
      <c r="O17" s="704"/>
      <c r="P17" s="528"/>
      <c r="Q17" s="529"/>
      <c r="R17" s="527"/>
      <c r="S17" s="528"/>
      <c r="T17" s="706"/>
      <c r="U17" s="704"/>
      <c r="V17" s="528"/>
      <c r="W17" s="706"/>
      <c r="X17" s="704"/>
      <c r="Y17" s="528"/>
      <c r="Z17" s="706"/>
      <c r="AA17" s="704"/>
      <c r="AB17" s="528"/>
      <c r="AC17" s="706"/>
      <c r="AD17" s="742"/>
      <c r="AE17" s="743"/>
      <c r="AF17" s="642"/>
      <c r="AG17" s="236"/>
      <c r="AH17" s="236"/>
      <c r="AI17" s="236"/>
      <c r="AJ17" s="236"/>
      <c r="AK17" s="236"/>
      <c r="AL17" s="236"/>
      <c r="AM17" s="236"/>
      <c r="AN17" s="236"/>
      <c r="AO17" s="236"/>
      <c r="AP17" s="236"/>
      <c r="AQ17" s="236"/>
      <c r="AR17" s="236"/>
      <c r="AS17" s="236"/>
      <c r="AT17" s="236"/>
      <c r="AU17" s="236"/>
      <c r="AV17" s="236"/>
      <c r="AW17" s="236"/>
      <c r="AX17" s="236"/>
    </row>
    <row r="18" spans="1:50" ht="20.25" customHeight="1" x14ac:dyDescent="0.15">
      <c r="A18" s="761" t="s">
        <v>15</v>
      </c>
      <c r="B18" s="762"/>
      <c r="C18" s="759"/>
      <c r="D18" s="759"/>
      <c r="E18" s="691"/>
      <c r="F18" s="758"/>
      <c r="G18" s="759"/>
      <c r="H18" s="691"/>
      <c r="I18" s="758"/>
      <c r="J18" s="759"/>
      <c r="K18" s="691"/>
      <c r="L18" s="758"/>
      <c r="M18" s="759"/>
      <c r="N18" s="691"/>
      <c r="O18" s="758"/>
      <c r="P18" s="759"/>
      <c r="Q18" s="760"/>
      <c r="R18" s="828"/>
      <c r="S18" s="759"/>
      <c r="T18" s="691"/>
      <c r="U18" s="758"/>
      <c r="V18" s="759"/>
      <c r="W18" s="691"/>
      <c r="X18" s="758"/>
      <c r="Y18" s="759"/>
      <c r="Z18" s="691"/>
      <c r="AA18" s="758"/>
      <c r="AB18" s="759"/>
      <c r="AC18" s="691"/>
      <c r="AD18" s="749">
        <f>SUM(R18:AC18)</f>
        <v>0</v>
      </c>
      <c r="AE18" s="838"/>
      <c r="AF18" s="750"/>
      <c r="AG18" s="236"/>
      <c r="AH18" s="236"/>
      <c r="AI18" s="236"/>
      <c r="AJ18" s="236"/>
      <c r="AK18" s="236"/>
      <c r="AL18" s="236"/>
      <c r="AM18" s="236"/>
      <c r="AN18" s="236"/>
      <c r="AO18" s="236"/>
      <c r="AP18" s="236"/>
      <c r="AQ18" s="236"/>
      <c r="AR18" s="236"/>
      <c r="AS18" s="236"/>
      <c r="AT18" s="236"/>
      <c r="AU18" s="236"/>
      <c r="AV18" s="236"/>
      <c r="AW18" s="236"/>
      <c r="AX18" s="236"/>
    </row>
    <row r="19" spans="1:50" ht="20.25" customHeight="1" thickBot="1" x14ac:dyDescent="0.2">
      <c r="A19" s="793" t="s">
        <v>16</v>
      </c>
      <c r="B19" s="794"/>
      <c r="C19" s="795"/>
      <c r="D19" s="795"/>
      <c r="E19" s="753"/>
      <c r="F19" s="796"/>
      <c r="G19" s="795"/>
      <c r="H19" s="753"/>
      <c r="I19" s="796"/>
      <c r="J19" s="795"/>
      <c r="K19" s="753"/>
      <c r="L19" s="796"/>
      <c r="M19" s="795"/>
      <c r="N19" s="753"/>
      <c r="O19" s="796"/>
      <c r="P19" s="795"/>
      <c r="Q19" s="831"/>
      <c r="R19" s="832"/>
      <c r="S19" s="795"/>
      <c r="T19" s="753"/>
      <c r="U19" s="796"/>
      <c r="V19" s="795"/>
      <c r="W19" s="753"/>
      <c r="X19" s="796"/>
      <c r="Y19" s="795"/>
      <c r="Z19" s="753"/>
      <c r="AA19" s="796"/>
      <c r="AB19" s="795"/>
      <c r="AC19" s="753"/>
      <c r="AD19" s="678">
        <f>SUM(R19:AC19)</f>
        <v>0</v>
      </c>
      <c r="AE19" s="839"/>
      <c r="AF19" s="679"/>
      <c r="AG19" s="236"/>
      <c r="AH19" s="236"/>
      <c r="AI19" s="236"/>
      <c r="AJ19" s="236"/>
      <c r="AK19" s="236"/>
      <c r="AL19" s="236"/>
      <c r="AM19" s="236"/>
      <c r="AN19" s="236"/>
      <c r="AO19" s="236"/>
      <c r="AP19" s="236"/>
      <c r="AQ19" s="236"/>
      <c r="AR19" s="236"/>
      <c r="AS19" s="236"/>
      <c r="AT19" s="236"/>
      <c r="AU19" s="236"/>
      <c r="AV19" s="236"/>
      <c r="AW19" s="236"/>
      <c r="AX19" s="236"/>
    </row>
    <row r="20" spans="1:50" ht="20.25" customHeight="1" thickTop="1" thickBot="1" x14ac:dyDescent="0.2">
      <c r="A20" s="790" t="s">
        <v>10</v>
      </c>
      <c r="B20" s="791"/>
      <c r="C20" s="784">
        <f>SUM(C18:E19)</f>
        <v>0</v>
      </c>
      <c r="D20" s="784"/>
      <c r="E20" s="792"/>
      <c r="F20" s="783">
        <f>SUM(F18:H19)</f>
        <v>0</v>
      </c>
      <c r="G20" s="784"/>
      <c r="H20" s="792"/>
      <c r="I20" s="783">
        <f>SUM(I18:K19)</f>
        <v>0</v>
      </c>
      <c r="J20" s="784"/>
      <c r="K20" s="792"/>
      <c r="L20" s="783">
        <f>SUM(L18:N19)</f>
        <v>0</v>
      </c>
      <c r="M20" s="784"/>
      <c r="N20" s="792"/>
      <c r="O20" s="783">
        <f>SUM(O18:Q19)</f>
        <v>0</v>
      </c>
      <c r="P20" s="784"/>
      <c r="Q20" s="785"/>
      <c r="R20" s="834">
        <f>SUM(R18:T19)</f>
        <v>0</v>
      </c>
      <c r="S20" s="784"/>
      <c r="T20" s="792"/>
      <c r="U20" s="783">
        <f>SUM(U18:W19)</f>
        <v>0</v>
      </c>
      <c r="V20" s="784"/>
      <c r="W20" s="792"/>
      <c r="X20" s="783">
        <f>SUM(X18:Z19)</f>
        <v>0</v>
      </c>
      <c r="Y20" s="784"/>
      <c r="Z20" s="792"/>
      <c r="AA20" s="783">
        <f>SUM(AA18:AC19)</f>
        <v>0</v>
      </c>
      <c r="AB20" s="784"/>
      <c r="AC20" s="792"/>
      <c r="AD20" s="783">
        <f>SUM(AD18:AF19)</f>
        <v>0</v>
      </c>
      <c r="AE20" s="784"/>
      <c r="AF20" s="785"/>
      <c r="AG20" s="325"/>
      <c r="AH20" s="236"/>
      <c r="AI20" s="236"/>
      <c r="AJ20" s="236"/>
      <c r="AK20" s="236"/>
      <c r="AL20" s="236"/>
      <c r="AM20" s="236"/>
      <c r="AN20" s="236"/>
      <c r="AO20" s="236"/>
      <c r="AP20" s="236"/>
      <c r="AQ20" s="236"/>
      <c r="AR20" s="236"/>
      <c r="AS20" s="236"/>
      <c r="AT20" s="236"/>
      <c r="AU20" s="236"/>
      <c r="AV20" s="236"/>
      <c r="AW20" s="236"/>
      <c r="AX20" s="236"/>
    </row>
    <row r="21" spans="1:50" ht="18.75" customHeight="1" x14ac:dyDescent="0.15">
      <c r="A21" s="326"/>
      <c r="B21" s="327"/>
      <c r="C21" s="797" t="str">
        <f>IF(F18&lt;I18,"【エラー】受験者数が志願者数を上回っているため確認してください。","")</f>
        <v/>
      </c>
      <c r="D21" s="797"/>
      <c r="E21" s="797"/>
      <c r="F21" s="797"/>
      <c r="G21" s="797"/>
      <c r="H21" s="797"/>
      <c r="I21" s="797"/>
      <c r="J21" s="797"/>
      <c r="K21" s="797"/>
      <c r="L21" s="797"/>
      <c r="M21" s="797"/>
      <c r="N21" s="797"/>
      <c r="O21" s="797"/>
      <c r="P21" s="797"/>
      <c r="Q21" s="327"/>
      <c r="R21" s="327"/>
      <c r="S21" s="327"/>
      <c r="T21" s="327"/>
      <c r="U21" s="327"/>
      <c r="V21" s="327"/>
      <c r="W21" s="327"/>
      <c r="X21" s="327"/>
      <c r="Y21" s="327"/>
      <c r="Z21" s="327"/>
      <c r="AA21" s="327"/>
      <c r="AB21" s="327"/>
      <c r="AC21" s="327"/>
      <c r="AD21" s="327"/>
      <c r="AE21" s="327"/>
      <c r="AF21" s="327"/>
      <c r="AG21" s="269"/>
      <c r="AH21" s="269"/>
      <c r="AI21" s="269"/>
      <c r="AJ21" s="269"/>
      <c r="AK21" s="269"/>
      <c r="AL21" s="269"/>
      <c r="AM21" s="269"/>
      <c r="AN21" s="269"/>
      <c r="AO21" s="269"/>
      <c r="AP21" s="269"/>
      <c r="AQ21" s="269"/>
      <c r="AR21" s="269"/>
      <c r="AS21" s="269"/>
      <c r="AT21" s="236"/>
      <c r="AU21" s="236"/>
      <c r="AV21" s="236"/>
      <c r="AW21" s="236"/>
      <c r="AX21" s="236"/>
    </row>
    <row r="22" spans="1:50" ht="18.75" customHeight="1" x14ac:dyDescent="0.15">
      <c r="A22" s="321"/>
      <c r="B22" s="269"/>
      <c r="C22" s="676" t="str">
        <f>IF(I18&lt;L18,"【エラー】合格者数が受験者数を上回っているため確認してください。","")</f>
        <v/>
      </c>
      <c r="D22" s="676"/>
      <c r="E22" s="676"/>
      <c r="F22" s="676"/>
      <c r="G22" s="676"/>
      <c r="H22" s="676"/>
      <c r="I22" s="676"/>
      <c r="J22" s="676"/>
      <c r="K22" s="676"/>
      <c r="L22" s="676"/>
      <c r="M22" s="676"/>
      <c r="N22" s="676"/>
      <c r="O22" s="676"/>
      <c r="P22" s="676"/>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c r="AT22" s="236"/>
      <c r="AU22" s="236"/>
      <c r="AV22" s="236"/>
      <c r="AW22" s="236"/>
      <c r="AX22" s="236"/>
    </row>
    <row r="23" spans="1:50" ht="18.75" customHeight="1" x14ac:dyDescent="0.15">
      <c r="A23" s="321"/>
      <c r="B23" s="269"/>
      <c r="C23" s="676" t="str">
        <f>IF(O18&gt;L18,"【エラー】入学者数が合格者数を上回っているため確認してください。","")</f>
        <v/>
      </c>
      <c r="D23" s="676"/>
      <c r="E23" s="676"/>
      <c r="F23" s="676"/>
      <c r="G23" s="676"/>
      <c r="H23" s="676"/>
      <c r="I23" s="676"/>
      <c r="J23" s="676"/>
      <c r="K23" s="676"/>
      <c r="L23" s="676"/>
      <c r="M23" s="676"/>
      <c r="N23" s="676"/>
      <c r="O23" s="676"/>
      <c r="P23" s="676"/>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36"/>
      <c r="AU23" s="236"/>
      <c r="AV23" s="236"/>
      <c r="AW23" s="236"/>
      <c r="AX23" s="236"/>
    </row>
    <row r="24" spans="1:50" ht="18.75" customHeight="1" x14ac:dyDescent="0.15">
      <c r="A24" s="321"/>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36"/>
      <c r="AU24" s="236"/>
      <c r="AV24" s="236"/>
      <c r="AW24" s="236"/>
      <c r="AX24" s="236"/>
    </row>
    <row r="25" spans="1:50" ht="18.75" customHeight="1" x14ac:dyDescent="0.15">
      <c r="A25" s="321"/>
      <c r="B25" s="269"/>
      <c r="C25" s="269"/>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36"/>
      <c r="AU25" s="236"/>
      <c r="AV25" s="236"/>
      <c r="AW25" s="236"/>
      <c r="AX25" s="236"/>
    </row>
    <row r="26" spans="1:50" ht="13.5" x14ac:dyDescent="0.15">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row>
    <row r="27" spans="1:50" ht="14.25" thickBot="1" x14ac:dyDescent="0.2">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669" t="s">
        <v>33</v>
      </c>
      <c r="AW27" s="669"/>
      <c r="AX27" s="669"/>
    </row>
    <row r="28" spans="1:50" ht="13.5" customHeight="1" x14ac:dyDescent="0.15">
      <c r="A28" s="612" t="s">
        <v>1001</v>
      </c>
      <c r="B28" s="613"/>
      <c r="C28" s="613"/>
      <c r="D28" s="613"/>
      <c r="E28" s="613"/>
      <c r="F28" s="613"/>
      <c r="G28" s="613"/>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3"/>
      <c r="AV28" s="613"/>
      <c r="AW28" s="613"/>
      <c r="AX28" s="614"/>
    </row>
    <row r="29" spans="1:50" ht="14.25" customHeight="1" thickBot="1" x14ac:dyDescent="0.2">
      <c r="A29" s="726"/>
      <c r="B29" s="724"/>
      <c r="C29" s="724"/>
      <c r="D29" s="724"/>
      <c r="E29" s="724"/>
      <c r="F29" s="724"/>
      <c r="G29" s="724"/>
      <c r="H29" s="724"/>
      <c r="I29" s="724"/>
      <c r="J29" s="724"/>
      <c r="K29" s="724"/>
      <c r="L29" s="724"/>
      <c r="M29" s="724"/>
      <c r="N29" s="724"/>
      <c r="O29" s="724"/>
      <c r="P29" s="724"/>
      <c r="Q29" s="724"/>
      <c r="R29" s="724"/>
      <c r="S29" s="724"/>
      <c r="T29" s="724"/>
      <c r="U29" s="724"/>
      <c r="V29" s="724"/>
      <c r="W29" s="724"/>
      <c r="X29" s="724"/>
      <c r="Y29" s="724"/>
      <c r="Z29" s="724"/>
      <c r="AA29" s="724"/>
      <c r="AB29" s="724"/>
      <c r="AC29" s="724"/>
      <c r="AD29" s="724"/>
      <c r="AE29" s="724"/>
      <c r="AF29" s="724"/>
      <c r="AG29" s="724"/>
      <c r="AH29" s="724"/>
      <c r="AI29" s="724"/>
      <c r="AJ29" s="724"/>
      <c r="AK29" s="724"/>
      <c r="AL29" s="724"/>
      <c r="AM29" s="724"/>
      <c r="AN29" s="724"/>
      <c r="AO29" s="724"/>
      <c r="AP29" s="724"/>
      <c r="AQ29" s="724"/>
      <c r="AR29" s="724"/>
      <c r="AS29" s="724"/>
      <c r="AT29" s="724"/>
      <c r="AU29" s="724"/>
      <c r="AV29" s="724"/>
      <c r="AW29" s="724"/>
      <c r="AX29" s="725"/>
    </row>
    <row r="30" spans="1:50" ht="18.75" customHeight="1" thickBot="1" x14ac:dyDescent="0.2">
      <c r="A30" s="524" t="s">
        <v>19</v>
      </c>
      <c r="B30" s="705"/>
      <c r="C30" s="667" t="s">
        <v>37</v>
      </c>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3"/>
      <c r="AG30" s="482" t="s">
        <v>41</v>
      </c>
      <c r="AH30" s="472"/>
      <c r="AI30" s="472"/>
      <c r="AJ30" s="472"/>
      <c r="AK30" s="472"/>
      <c r="AL30" s="472"/>
      <c r="AM30" s="472"/>
      <c r="AN30" s="472"/>
      <c r="AO30" s="473"/>
      <c r="AP30" s="538" t="s">
        <v>890</v>
      </c>
      <c r="AQ30" s="525"/>
      <c r="AR30" s="526"/>
      <c r="AS30" s="538" t="s">
        <v>891</v>
      </c>
      <c r="AT30" s="525"/>
      <c r="AU30" s="526"/>
      <c r="AV30" s="654" t="s">
        <v>904</v>
      </c>
      <c r="AW30" s="655"/>
      <c r="AX30" s="656"/>
    </row>
    <row r="31" spans="1:50" ht="30" customHeight="1" thickBot="1" x14ac:dyDescent="0.2">
      <c r="A31" s="527"/>
      <c r="B31" s="706"/>
      <c r="C31" s="667" t="s">
        <v>75</v>
      </c>
      <c r="D31" s="472"/>
      <c r="E31" s="517"/>
      <c r="F31" s="667" t="s">
        <v>101</v>
      </c>
      <c r="G31" s="472"/>
      <c r="H31" s="517"/>
      <c r="I31" s="667" t="s">
        <v>102</v>
      </c>
      <c r="J31" s="472"/>
      <c r="K31" s="517"/>
      <c r="L31" s="667" t="s">
        <v>50</v>
      </c>
      <c r="M31" s="472"/>
      <c r="N31" s="517"/>
      <c r="O31" s="674" t="s">
        <v>42</v>
      </c>
      <c r="P31" s="562"/>
      <c r="Q31" s="563"/>
      <c r="R31" s="674" t="s">
        <v>43</v>
      </c>
      <c r="S31" s="562"/>
      <c r="T31" s="563"/>
      <c r="U31" s="667" t="s">
        <v>34</v>
      </c>
      <c r="V31" s="472"/>
      <c r="W31" s="517"/>
      <c r="X31" s="667" t="s">
        <v>35</v>
      </c>
      <c r="Y31" s="472"/>
      <c r="Z31" s="517"/>
      <c r="AA31" s="667" t="s">
        <v>11</v>
      </c>
      <c r="AB31" s="472"/>
      <c r="AC31" s="517"/>
      <c r="AD31" s="787" t="s">
        <v>99</v>
      </c>
      <c r="AE31" s="788"/>
      <c r="AF31" s="789"/>
      <c r="AG31" s="660" t="s">
        <v>270</v>
      </c>
      <c r="AH31" s="661"/>
      <c r="AI31" s="662"/>
      <c r="AJ31" s="663" t="s">
        <v>271</v>
      </c>
      <c r="AK31" s="661"/>
      <c r="AL31" s="662"/>
      <c r="AM31" s="787" t="s">
        <v>100</v>
      </c>
      <c r="AN31" s="788"/>
      <c r="AO31" s="789"/>
      <c r="AP31" s="527"/>
      <c r="AQ31" s="528"/>
      <c r="AR31" s="529"/>
      <c r="AS31" s="527"/>
      <c r="AT31" s="528"/>
      <c r="AU31" s="529"/>
      <c r="AV31" s="657"/>
      <c r="AW31" s="658"/>
      <c r="AX31" s="659"/>
    </row>
    <row r="32" spans="1:50" ht="20.25" customHeight="1" x14ac:dyDescent="0.15">
      <c r="A32" s="524" t="s">
        <v>15</v>
      </c>
      <c r="B32" s="705"/>
      <c r="C32" s="768"/>
      <c r="D32" s="594"/>
      <c r="E32" s="595"/>
      <c r="F32" s="768"/>
      <c r="G32" s="594"/>
      <c r="H32" s="595"/>
      <c r="I32" s="768"/>
      <c r="J32" s="594"/>
      <c r="K32" s="595"/>
      <c r="L32" s="768"/>
      <c r="M32" s="594"/>
      <c r="N32" s="595"/>
      <c r="O32" s="769"/>
      <c r="P32" s="599"/>
      <c r="Q32" s="626"/>
      <c r="R32" s="769"/>
      <c r="S32" s="599"/>
      <c r="T32" s="626"/>
      <c r="U32" s="769"/>
      <c r="V32" s="599"/>
      <c r="W32" s="626"/>
      <c r="X32" s="769"/>
      <c r="Y32" s="599"/>
      <c r="Z32" s="626"/>
      <c r="AA32" s="768"/>
      <c r="AB32" s="594"/>
      <c r="AC32" s="595"/>
      <c r="AD32" s="773">
        <f>SUM(C32+F32+I32+L32+O32+R32+U32+X32+AA32)</f>
        <v>0</v>
      </c>
      <c r="AE32" s="774"/>
      <c r="AF32" s="775"/>
      <c r="AG32" s="593"/>
      <c r="AH32" s="594"/>
      <c r="AI32" s="595"/>
      <c r="AJ32" s="768"/>
      <c r="AK32" s="594"/>
      <c r="AL32" s="595"/>
      <c r="AM32" s="773">
        <f>SUM(AG32+AJ32)</f>
        <v>0</v>
      </c>
      <c r="AN32" s="774"/>
      <c r="AO32" s="775"/>
      <c r="AP32" s="598"/>
      <c r="AQ32" s="599"/>
      <c r="AR32" s="600"/>
      <c r="AS32" s="598"/>
      <c r="AT32" s="599"/>
      <c r="AU32" s="600"/>
      <c r="AV32" s="776">
        <f>SUM(AD32,AM32,AP32,AS32)</f>
        <v>0</v>
      </c>
      <c r="AW32" s="774"/>
      <c r="AX32" s="775"/>
    </row>
    <row r="33" spans="1:50" ht="20.25" customHeight="1" x14ac:dyDescent="0.15">
      <c r="A33" s="652"/>
      <c r="B33" s="798"/>
      <c r="C33" s="328" t="s">
        <v>983</v>
      </c>
      <c r="D33" s="329"/>
      <c r="E33" s="330" t="s">
        <v>984</v>
      </c>
      <c r="F33" s="328" t="s">
        <v>983</v>
      </c>
      <c r="G33" s="329"/>
      <c r="H33" s="330" t="s">
        <v>984</v>
      </c>
      <c r="I33" s="328" t="s">
        <v>983</v>
      </c>
      <c r="J33" s="329"/>
      <c r="K33" s="330" t="s">
        <v>984</v>
      </c>
      <c r="L33" s="331" t="s">
        <v>983</v>
      </c>
      <c r="M33" s="329"/>
      <c r="N33" s="330" t="s">
        <v>984</v>
      </c>
      <c r="O33" s="672"/>
      <c r="P33" s="602"/>
      <c r="Q33" s="673"/>
      <c r="R33" s="672"/>
      <c r="S33" s="602"/>
      <c r="T33" s="673"/>
      <c r="U33" s="672"/>
      <c r="V33" s="602"/>
      <c r="W33" s="673"/>
      <c r="X33" s="672"/>
      <c r="Y33" s="602"/>
      <c r="Z33" s="673"/>
      <c r="AA33" s="328" t="s">
        <v>983</v>
      </c>
      <c r="AB33" s="329"/>
      <c r="AC33" s="330" t="s">
        <v>984</v>
      </c>
      <c r="AD33" s="332" t="s">
        <v>23</v>
      </c>
      <c r="AE33" s="333">
        <f>SUM(D33+G33+J33+M33+AB33)</f>
        <v>0</v>
      </c>
      <c r="AF33" s="334" t="s">
        <v>25</v>
      </c>
      <c r="AG33" s="331" t="s">
        <v>24</v>
      </c>
      <c r="AH33" s="329"/>
      <c r="AI33" s="335" t="s">
        <v>984</v>
      </c>
      <c r="AJ33" s="328" t="s">
        <v>983</v>
      </c>
      <c r="AK33" s="329"/>
      <c r="AL33" s="330" t="s">
        <v>984</v>
      </c>
      <c r="AM33" s="336" t="s">
        <v>23</v>
      </c>
      <c r="AN33" s="333">
        <f>SUM(AH33+AK33)</f>
        <v>0</v>
      </c>
      <c r="AO33" s="334" t="s">
        <v>25</v>
      </c>
      <c r="AP33" s="601"/>
      <c r="AQ33" s="602"/>
      <c r="AR33" s="603"/>
      <c r="AS33" s="601"/>
      <c r="AT33" s="602"/>
      <c r="AU33" s="603"/>
      <c r="AV33" s="337" t="s">
        <v>23</v>
      </c>
      <c r="AW33" s="333">
        <f>SUM(AE33,AN33)</f>
        <v>0</v>
      </c>
      <c r="AX33" s="334" t="s">
        <v>25</v>
      </c>
    </row>
    <row r="34" spans="1:50" ht="20.25" customHeight="1" x14ac:dyDescent="0.15">
      <c r="A34" s="580" t="s">
        <v>16</v>
      </c>
      <c r="B34" s="803"/>
      <c r="C34" s="782"/>
      <c r="D34" s="608"/>
      <c r="E34" s="609"/>
      <c r="F34" s="782"/>
      <c r="G34" s="608"/>
      <c r="H34" s="609"/>
      <c r="I34" s="782"/>
      <c r="J34" s="608"/>
      <c r="K34" s="609"/>
      <c r="L34" s="782"/>
      <c r="M34" s="608"/>
      <c r="N34" s="609"/>
      <c r="O34" s="591"/>
      <c r="P34" s="587"/>
      <c r="Q34" s="588"/>
      <c r="R34" s="591"/>
      <c r="S34" s="587"/>
      <c r="T34" s="588"/>
      <c r="U34" s="591"/>
      <c r="V34" s="587"/>
      <c r="W34" s="588"/>
      <c r="X34" s="591"/>
      <c r="Y34" s="587"/>
      <c r="Z34" s="588"/>
      <c r="AA34" s="782"/>
      <c r="AB34" s="608"/>
      <c r="AC34" s="609"/>
      <c r="AD34" s="770">
        <f>SUM(C34+F34+I34+L34+O34+R34+U34+X34+AA34)</f>
        <v>0</v>
      </c>
      <c r="AE34" s="771"/>
      <c r="AF34" s="772"/>
      <c r="AG34" s="607"/>
      <c r="AH34" s="608"/>
      <c r="AI34" s="609"/>
      <c r="AJ34" s="782"/>
      <c r="AK34" s="608"/>
      <c r="AL34" s="609"/>
      <c r="AM34" s="770">
        <f>SUM(AG34+AJ34)</f>
        <v>0</v>
      </c>
      <c r="AN34" s="771"/>
      <c r="AO34" s="772"/>
      <c r="AP34" s="646"/>
      <c r="AQ34" s="587"/>
      <c r="AR34" s="647"/>
      <c r="AS34" s="646"/>
      <c r="AT34" s="587"/>
      <c r="AU34" s="647"/>
      <c r="AV34" s="777">
        <f>SUM(AD34,AM34,AP34,AS34)</f>
        <v>0</v>
      </c>
      <c r="AW34" s="771"/>
      <c r="AX34" s="772"/>
    </row>
    <row r="35" spans="1:50" ht="20.25" customHeight="1" thickBot="1" x14ac:dyDescent="0.2">
      <c r="A35" s="582"/>
      <c r="B35" s="804"/>
      <c r="C35" s="338" t="s">
        <v>983</v>
      </c>
      <c r="D35" s="339"/>
      <c r="E35" s="340" t="s">
        <v>984</v>
      </c>
      <c r="F35" s="338" t="s">
        <v>983</v>
      </c>
      <c r="G35" s="339"/>
      <c r="H35" s="340" t="s">
        <v>984</v>
      </c>
      <c r="I35" s="338" t="s">
        <v>983</v>
      </c>
      <c r="J35" s="339"/>
      <c r="K35" s="340" t="s">
        <v>984</v>
      </c>
      <c r="L35" s="341" t="s">
        <v>983</v>
      </c>
      <c r="M35" s="339"/>
      <c r="N35" s="340" t="s">
        <v>984</v>
      </c>
      <c r="O35" s="592"/>
      <c r="P35" s="589"/>
      <c r="Q35" s="590"/>
      <c r="R35" s="592"/>
      <c r="S35" s="589"/>
      <c r="T35" s="590"/>
      <c r="U35" s="592"/>
      <c r="V35" s="589"/>
      <c r="W35" s="590"/>
      <c r="X35" s="592"/>
      <c r="Y35" s="589"/>
      <c r="Z35" s="590"/>
      <c r="AA35" s="338" t="s">
        <v>983</v>
      </c>
      <c r="AB35" s="339"/>
      <c r="AC35" s="340" t="s">
        <v>984</v>
      </c>
      <c r="AD35" s="342" t="s">
        <v>23</v>
      </c>
      <c r="AE35" s="343">
        <f>SUM(D35+G35+J35+M35+AB35)</f>
        <v>0</v>
      </c>
      <c r="AF35" s="344" t="s">
        <v>25</v>
      </c>
      <c r="AG35" s="341" t="s">
        <v>24</v>
      </c>
      <c r="AH35" s="339"/>
      <c r="AI35" s="345" t="s">
        <v>984</v>
      </c>
      <c r="AJ35" s="338" t="s">
        <v>983</v>
      </c>
      <c r="AK35" s="339"/>
      <c r="AL35" s="340" t="s">
        <v>984</v>
      </c>
      <c r="AM35" s="346" t="s">
        <v>23</v>
      </c>
      <c r="AN35" s="343">
        <f>SUM(AH35+AK35)</f>
        <v>0</v>
      </c>
      <c r="AO35" s="344" t="s">
        <v>25</v>
      </c>
      <c r="AP35" s="648"/>
      <c r="AQ35" s="589"/>
      <c r="AR35" s="649"/>
      <c r="AS35" s="648"/>
      <c r="AT35" s="589"/>
      <c r="AU35" s="649"/>
      <c r="AV35" s="347" t="s">
        <v>23</v>
      </c>
      <c r="AW35" s="343">
        <f>SUM(AE35,AN35)</f>
        <v>0</v>
      </c>
      <c r="AX35" s="344" t="s">
        <v>25</v>
      </c>
    </row>
    <row r="36" spans="1:50" ht="20.25" customHeight="1" thickTop="1" x14ac:dyDescent="0.15">
      <c r="A36" s="639" t="s">
        <v>10</v>
      </c>
      <c r="B36" s="801"/>
      <c r="C36" s="765">
        <f>SUM(C32,C34)</f>
        <v>0</v>
      </c>
      <c r="D36" s="766"/>
      <c r="E36" s="767"/>
      <c r="F36" s="765">
        <f>SUM(F32,F34)</f>
        <v>0</v>
      </c>
      <c r="G36" s="766"/>
      <c r="H36" s="767"/>
      <c r="I36" s="765">
        <f>SUM(I32,I34)</f>
        <v>0</v>
      </c>
      <c r="J36" s="766"/>
      <c r="K36" s="767"/>
      <c r="L36" s="765">
        <f>SUM(L32,L34)</f>
        <v>0</v>
      </c>
      <c r="M36" s="766"/>
      <c r="N36" s="767"/>
      <c r="O36" s="780">
        <f>SUM(O32:Q35)</f>
        <v>0</v>
      </c>
      <c r="P36" s="629"/>
      <c r="Q36" s="781"/>
      <c r="R36" s="780">
        <f>SUM(R32:T35)</f>
        <v>0</v>
      </c>
      <c r="S36" s="629"/>
      <c r="T36" s="781"/>
      <c r="U36" s="780">
        <f>SUM(U32:W35)</f>
        <v>0</v>
      </c>
      <c r="V36" s="629"/>
      <c r="W36" s="781"/>
      <c r="X36" s="780">
        <f>SUM(X32:Z35)</f>
        <v>0</v>
      </c>
      <c r="Y36" s="629"/>
      <c r="Z36" s="781"/>
      <c r="AA36" s="765">
        <f>SUM(AA32,AA34)</f>
        <v>0</v>
      </c>
      <c r="AB36" s="766"/>
      <c r="AC36" s="767"/>
      <c r="AD36" s="765">
        <f>SUM(AD32,AD34)</f>
        <v>0</v>
      </c>
      <c r="AE36" s="766"/>
      <c r="AF36" s="779"/>
      <c r="AG36" s="778">
        <f>SUM(AG32,AG34)</f>
        <v>0</v>
      </c>
      <c r="AH36" s="766"/>
      <c r="AI36" s="767"/>
      <c r="AJ36" s="765">
        <f>SUM(AJ32,AJ34)</f>
        <v>0</v>
      </c>
      <c r="AK36" s="766"/>
      <c r="AL36" s="767"/>
      <c r="AM36" s="765">
        <f>SUM(AM32,AM34)</f>
        <v>0</v>
      </c>
      <c r="AN36" s="766"/>
      <c r="AO36" s="779"/>
      <c r="AP36" s="628">
        <f>SUM(AP32:AR35)</f>
        <v>0</v>
      </c>
      <c r="AQ36" s="629"/>
      <c r="AR36" s="630"/>
      <c r="AS36" s="628">
        <f>SUM(AS32:AU35)</f>
        <v>0</v>
      </c>
      <c r="AT36" s="629"/>
      <c r="AU36" s="630"/>
      <c r="AV36" s="778">
        <f>SUM(AD36,AM36,AP36,AS36)</f>
        <v>0</v>
      </c>
      <c r="AW36" s="766"/>
      <c r="AX36" s="779"/>
    </row>
    <row r="37" spans="1:50" ht="20.25" customHeight="1" thickBot="1" x14ac:dyDescent="0.2">
      <c r="A37" s="641"/>
      <c r="B37" s="802"/>
      <c r="C37" s="348" t="s">
        <v>23</v>
      </c>
      <c r="D37" s="349">
        <f>SUM(D35,D33)</f>
        <v>0</v>
      </c>
      <c r="E37" s="350" t="s">
        <v>25</v>
      </c>
      <c r="F37" s="348" t="s">
        <v>23</v>
      </c>
      <c r="G37" s="349">
        <f>SUM(G35,G33)</f>
        <v>0</v>
      </c>
      <c r="H37" s="350" t="s">
        <v>25</v>
      </c>
      <c r="I37" s="348" t="s">
        <v>23</v>
      </c>
      <c r="J37" s="349">
        <f>SUM(J35,J33)</f>
        <v>0</v>
      </c>
      <c r="K37" s="350" t="s">
        <v>25</v>
      </c>
      <c r="L37" s="351" t="s">
        <v>23</v>
      </c>
      <c r="M37" s="349">
        <f>SUM(M35,M33)</f>
        <v>0</v>
      </c>
      <c r="N37" s="350" t="s">
        <v>25</v>
      </c>
      <c r="O37" s="643"/>
      <c r="P37" s="637"/>
      <c r="Q37" s="644"/>
      <c r="R37" s="643"/>
      <c r="S37" s="637"/>
      <c r="T37" s="644"/>
      <c r="U37" s="643"/>
      <c r="V37" s="637"/>
      <c r="W37" s="644"/>
      <c r="X37" s="643"/>
      <c r="Y37" s="637"/>
      <c r="Z37" s="644"/>
      <c r="AA37" s="348" t="s">
        <v>23</v>
      </c>
      <c r="AB37" s="349">
        <f>SUM(AB33,AB35)</f>
        <v>0</v>
      </c>
      <c r="AC37" s="350" t="s">
        <v>25</v>
      </c>
      <c r="AD37" s="348" t="s">
        <v>23</v>
      </c>
      <c r="AE37" s="349">
        <f>SUM(AE33,AE35)</f>
        <v>0</v>
      </c>
      <c r="AF37" s="352" t="s">
        <v>25</v>
      </c>
      <c r="AG37" s="351" t="s">
        <v>24</v>
      </c>
      <c r="AH37" s="349">
        <f>SUM(AH33,AH35)</f>
        <v>0</v>
      </c>
      <c r="AI37" s="353" t="s">
        <v>25</v>
      </c>
      <c r="AJ37" s="348" t="s">
        <v>23</v>
      </c>
      <c r="AK37" s="349">
        <f>SUM(AK33,AK35)</f>
        <v>0</v>
      </c>
      <c r="AL37" s="350" t="s">
        <v>25</v>
      </c>
      <c r="AM37" s="351" t="s">
        <v>23</v>
      </c>
      <c r="AN37" s="349">
        <f>SUM(AN33,AN35)</f>
        <v>0</v>
      </c>
      <c r="AO37" s="352" t="s">
        <v>25</v>
      </c>
      <c r="AP37" s="636"/>
      <c r="AQ37" s="637"/>
      <c r="AR37" s="638"/>
      <c r="AS37" s="636"/>
      <c r="AT37" s="637"/>
      <c r="AU37" s="638"/>
      <c r="AV37" s="354" t="s">
        <v>23</v>
      </c>
      <c r="AW37" s="349">
        <f>SUM(AE37,AN37)</f>
        <v>0</v>
      </c>
      <c r="AX37" s="352" t="s">
        <v>25</v>
      </c>
    </row>
    <row r="38" spans="1:50" ht="3.75" customHeight="1" thickBot="1" x14ac:dyDescent="0.2">
      <c r="A38" s="277"/>
      <c r="B38" s="277"/>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row>
    <row r="39" spans="1:50" ht="18.75" customHeight="1" thickBot="1" x14ac:dyDescent="0.2">
      <c r="A39" s="623" t="s">
        <v>976</v>
      </c>
      <c r="B39" s="624"/>
      <c r="C39" s="624"/>
      <c r="D39" s="624"/>
      <c r="E39" s="624"/>
      <c r="F39" s="624"/>
      <c r="G39" s="624"/>
      <c r="H39" s="624"/>
      <c r="I39" s="624"/>
      <c r="J39" s="624"/>
      <c r="K39" s="624"/>
      <c r="L39" s="624"/>
      <c r="M39" s="624"/>
      <c r="N39" s="624"/>
      <c r="O39" s="625"/>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236"/>
      <c r="AS39" s="236"/>
      <c r="AT39" s="236"/>
      <c r="AU39" s="236"/>
      <c r="AV39" s="236"/>
      <c r="AW39" s="236"/>
      <c r="AX39" s="236"/>
    </row>
    <row r="40" spans="1:50" ht="18.75" customHeight="1" x14ac:dyDescent="0.15">
      <c r="A40" s="355"/>
      <c r="B40" s="355"/>
      <c r="C40" s="355"/>
      <c r="D40" s="355"/>
      <c r="E40" s="355"/>
      <c r="F40" s="355"/>
      <c r="G40" s="355"/>
      <c r="H40" s="355"/>
      <c r="I40" s="355"/>
      <c r="J40" s="355"/>
      <c r="K40" s="355"/>
      <c r="L40" s="355"/>
      <c r="M40" s="355"/>
      <c r="N40" s="355"/>
      <c r="O40" s="355"/>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236"/>
      <c r="AS40" s="236"/>
      <c r="AT40" s="236"/>
      <c r="AU40" s="236"/>
      <c r="AV40" s="236"/>
      <c r="AW40" s="236"/>
      <c r="AX40" s="236"/>
    </row>
    <row r="41" spans="1:50" ht="18.75" customHeight="1" x14ac:dyDescent="0.15">
      <c r="A41" s="355"/>
      <c r="B41" s="355"/>
      <c r="C41" s="355"/>
      <c r="D41" s="355"/>
      <c r="E41" s="355"/>
      <c r="F41" s="355"/>
      <c r="G41" s="355"/>
      <c r="H41" s="355"/>
      <c r="I41" s="355"/>
      <c r="J41" s="355"/>
      <c r="K41" s="355"/>
      <c r="L41" s="355"/>
      <c r="M41" s="355"/>
      <c r="N41" s="355"/>
      <c r="O41" s="355"/>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236"/>
      <c r="AS41" s="236"/>
      <c r="AT41" s="236"/>
      <c r="AU41" s="236"/>
      <c r="AV41" s="236"/>
      <c r="AW41" s="236"/>
      <c r="AX41" s="236"/>
    </row>
    <row r="42" spans="1:50" ht="13.5" customHeight="1" x14ac:dyDescent="0.15">
      <c r="A42" s="356"/>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236"/>
      <c r="AS42" s="236"/>
      <c r="AT42" s="236"/>
      <c r="AU42" s="236"/>
      <c r="AV42" s="236"/>
      <c r="AW42" s="236"/>
      <c r="AX42" s="236"/>
    </row>
    <row r="43" spans="1:50" ht="35.1" customHeight="1" x14ac:dyDescent="0.15">
      <c r="A43" s="757" t="s">
        <v>14</v>
      </c>
      <c r="B43" s="757"/>
      <c r="C43" s="757"/>
      <c r="D43" s="757"/>
      <c r="E43" s="757"/>
      <c r="F43" s="278"/>
      <c r="G43" s="717" t="s">
        <v>910</v>
      </c>
      <c r="H43" s="717"/>
      <c r="I43" s="717"/>
      <c r="J43" s="717"/>
      <c r="K43" s="717"/>
      <c r="L43" s="717"/>
      <c r="M43" s="717"/>
      <c r="N43" s="717"/>
      <c r="O43" s="717"/>
      <c r="P43" s="717"/>
      <c r="Q43" s="717"/>
      <c r="R43" s="717"/>
      <c r="S43" s="717"/>
      <c r="T43" s="717"/>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row>
    <row r="44" spans="1:50" ht="15" thickBot="1" x14ac:dyDescent="0.2">
      <c r="A44" s="320"/>
      <c r="B44" s="320"/>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row>
    <row r="45" spans="1:50" ht="18.75" customHeight="1" thickBot="1" x14ac:dyDescent="0.2">
      <c r="A45" s="482" t="s">
        <v>894</v>
      </c>
      <c r="B45" s="472"/>
      <c r="C45" s="472"/>
      <c r="D45" s="472"/>
      <c r="E45" s="754" t="s">
        <v>333</v>
      </c>
      <c r="F45" s="755"/>
      <c r="G45" s="755"/>
      <c r="H45" s="756"/>
      <c r="I45" s="236"/>
      <c r="J45" s="216"/>
      <c r="K45" s="216"/>
      <c r="L45" s="216"/>
      <c r="M45" s="216"/>
      <c r="N45" s="216"/>
      <c r="O45" s="236"/>
      <c r="P45" s="236"/>
      <c r="Q45" s="236"/>
      <c r="R45" s="236"/>
      <c r="S45" s="236"/>
      <c r="T45" s="236"/>
      <c r="U45" s="236"/>
      <c r="V45" s="236"/>
      <c r="W45" s="321"/>
      <c r="X45" s="321"/>
      <c r="Y45" s="321"/>
      <c r="Z45" s="321"/>
      <c r="AA45" s="321"/>
      <c r="AB45" s="321"/>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row>
    <row r="46" spans="1:50" ht="13.5" x14ac:dyDescent="0.15">
      <c r="A46" s="236"/>
      <c r="B46" s="236"/>
      <c r="C46" s="236"/>
      <c r="D46" s="236"/>
      <c r="E46" s="236"/>
      <c r="F46" s="236"/>
      <c r="G46" s="236"/>
      <c r="H46" s="270"/>
      <c r="I46" s="270"/>
      <c r="J46" s="270"/>
      <c r="K46" s="236"/>
      <c r="L46" s="322"/>
      <c r="M46" s="236"/>
      <c r="N46" s="236"/>
      <c r="O46" s="236"/>
      <c r="P46" s="236"/>
      <c r="Q46" s="236"/>
      <c r="R46" s="236"/>
      <c r="S46" s="236"/>
      <c r="T46" s="236"/>
      <c r="U46" s="236"/>
      <c r="V46" s="236"/>
      <c r="W46" s="236"/>
      <c r="X46" s="236"/>
      <c r="Y46" s="236"/>
      <c r="Z46" s="236"/>
      <c r="AA46" s="236"/>
      <c r="AB46" s="236"/>
      <c r="AC46" s="236"/>
      <c r="AD46" s="236"/>
      <c r="AE46" s="236"/>
      <c r="AF46" s="236"/>
      <c r="AG46" s="824"/>
      <c r="AH46" s="824"/>
      <c r="AI46" s="824"/>
      <c r="AJ46" s="236"/>
      <c r="AK46" s="236"/>
      <c r="AL46" s="236"/>
      <c r="AM46" s="236"/>
      <c r="AN46" s="236"/>
      <c r="AO46" s="236"/>
      <c r="AP46" s="236"/>
      <c r="AQ46" s="236"/>
      <c r="AR46" s="236"/>
      <c r="AS46" s="236"/>
      <c r="AT46" s="236"/>
      <c r="AU46" s="236"/>
      <c r="AV46" s="236"/>
      <c r="AW46" s="236"/>
      <c r="AX46" s="236"/>
    </row>
    <row r="47" spans="1:50" ht="13.5" x14ac:dyDescent="0.15">
      <c r="A47" s="236"/>
      <c r="B47" s="236"/>
      <c r="C47" s="236"/>
      <c r="D47" s="236"/>
      <c r="E47" s="236"/>
      <c r="F47" s="236"/>
      <c r="G47" s="236"/>
      <c r="H47" s="270"/>
      <c r="I47" s="270"/>
      <c r="J47" s="270"/>
      <c r="K47" s="236"/>
      <c r="L47" s="322"/>
      <c r="M47" s="236"/>
      <c r="N47" s="236"/>
      <c r="O47" s="236"/>
      <c r="P47" s="236"/>
      <c r="Q47" s="236"/>
      <c r="R47" s="236"/>
      <c r="S47" s="236"/>
      <c r="T47" s="236"/>
      <c r="U47" s="236"/>
      <c r="V47" s="236"/>
      <c r="W47" s="236"/>
      <c r="X47" s="236"/>
      <c r="Y47" s="236"/>
      <c r="Z47" s="236"/>
      <c r="AA47" s="236"/>
      <c r="AB47" s="236"/>
      <c r="AC47" s="236"/>
      <c r="AD47" s="236"/>
      <c r="AE47" s="236"/>
      <c r="AF47" s="236"/>
      <c r="AG47" s="323"/>
      <c r="AH47" s="323"/>
      <c r="AI47" s="323"/>
      <c r="AJ47" s="323"/>
      <c r="AK47" s="323"/>
      <c r="AL47" s="323"/>
      <c r="AM47" s="236"/>
      <c r="AN47" s="236"/>
      <c r="AO47" s="236"/>
      <c r="AP47" s="236"/>
      <c r="AQ47" s="236"/>
      <c r="AR47" s="236"/>
      <c r="AS47" s="236"/>
      <c r="AT47" s="236"/>
      <c r="AU47" s="236"/>
      <c r="AV47" s="236"/>
      <c r="AW47" s="236"/>
      <c r="AX47" s="236"/>
    </row>
    <row r="48" spans="1:50" ht="13.5" x14ac:dyDescent="0.15">
      <c r="A48" s="236"/>
      <c r="B48" s="236"/>
      <c r="C48" s="236"/>
      <c r="D48" s="236"/>
      <c r="E48" s="236"/>
      <c r="F48" s="236"/>
      <c r="G48" s="236"/>
      <c r="H48" s="270"/>
      <c r="I48" s="270"/>
      <c r="J48" s="270"/>
      <c r="K48" s="236"/>
      <c r="L48" s="322"/>
      <c r="M48" s="236"/>
      <c r="N48" s="236"/>
      <c r="O48" s="236"/>
      <c r="P48" s="236"/>
      <c r="Q48" s="236"/>
      <c r="R48" s="236"/>
      <c r="S48" s="236"/>
      <c r="T48" s="236"/>
      <c r="U48" s="236"/>
      <c r="V48" s="236"/>
      <c r="W48" s="236"/>
      <c r="X48" s="236"/>
      <c r="Y48" s="236"/>
      <c r="Z48" s="236"/>
      <c r="AA48" s="236"/>
      <c r="AB48" s="236"/>
      <c r="AC48" s="236"/>
      <c r="AD48" s="236"/>
      <c r="AE48" s="236"/>
      <c r="AF48" s="236"/>
      <c r="AG48" s="323"/>
      <c r="AH48" s="323"/>
      <c r="AI48" s="323"/>
      <c r="AJ48" s="323"/>
      <c r="AK48" s="323"/>
      <c r="AL48" s="323"/>
      <c r="AM48" s="236"/>
      <c r="AN48" s="236"/>
      <c r="AO48" s="236"/>
      <c r="AP48" s="236"/>
      <c r="AQ48" s="236"/>
      <c r="AR48" s="236"/>
      <c r="AS48" s="236"/>
      <c r="AT48" s="236"/>
      <c r="AU48" s="236"/>
      <c r="AV48" s="236"/>
      <c r="AW48" s="236"/>
      <c r="AX48" s="236"/>
    </row>
    <row r="49" spans="1:50" ht="13.5" x14ac:dyDescent="0.15">
      <c r="A49" s="236"/>
      <c r="B49" s="236"/>
      <c r="C49" s="236"/>
      <c r="D49" s="236"/>
      <c r="E49" s="236"/>
      <c r="F49" s="236"/>
      <c r="G49" s="236"/>
      <c r="H49" s="270"/>
      <c r="I49" s="270"/>
      <c r="J49" s="270"/>
      <c r="K49" s="236"/>
      <c r="L49" s="322"/>
      <c r="M49" s="236"/>
      <c r="N49" s="236"/>
      <c r="O49" s="236"/>
      <c r="P49" s="236"/>
      <c r="Q49" s="236"/>
      <c r="R49" s="236"/>
      <c r="S49" s="236"/>
      <c r="T49" s="236"/>
      <c r="U49" s="236"/>
      <c r="V49" s="236"/>
      <c r="W49" s="236"/>
      <c r="X49" s="236"/>
      <c r="Y49" s="236"/>
      <c r="Z49" s="236"/>
      <c r="AA49" s="236"/>
      <c r="AB49" s="236"/>
      <c r="AC49" s="236"/>
      <c r="AD49" s="236"/>
      <c r="AE49" s="236"/>
      <c r="AF49" s="236"/>
      <c r="AG49" s="323"/>
      <c r="AH49" s="323"/>
      <c r="AI49" s="323"/>
      <c r="AJ49" s="323"/>
      <c r="AK49" s="323"/>
      <c r="AL49" s="323"/>
      <c r="AM49" s="236"/>
      <c r="AN49" s="236"/>
      <c r="AO49" s="236"/>
      <c r="AP49" s="236"/>
      <c r="AQ49" s="236"/>
      <c r="AR49" s="236"/>
      <c r="AS49" s="236"/>
      <c r="AT49" s="236"/>
      <c r="AU49" s="236"/>
      <c r="AV49" s="236"/>
      <c r="AW49" s="236"/>
      <c r="AX49" s="236"/>
    </row>
    <row r="50" spans="1:50" ht="13.5" x14ac:dyDescent="0.15">
      <c r="A50" s="236"/>
      <c r="B50" s="236"/>
      <c r="C50" s="236"/>
      <c r="D50" s="236"/>
      <c r="E50" s="236"/>
      <c r="F50" s="236"/>
      <c r="G50" s="236"/>
      <c r="H50" s="270"/>
      <c r="I50" s="270"/>
      <c r="J50" s="270"/>
      <c r="K50" s="236"/>
      <c r="L50" s="322"/>
      <c r="M50" s="236"/>
      <c r="N50" s="236"/>
      <c r="O50" s="236"/>
      <c r="P50" s="236"/>
      <c r="Q50" s="236"/>
      <c r="R50" s="236"/>
      <c r="S50" s="236"/>
      <c r="T50" s="236"/>
      <c r="U50" s="236"/>
      <c r="V50" s="236"/>
      <c r="W50" s="236"/>
      <c r="X50" s="236"/>
      <c r="Y50" s="236"/>
      <c r="Z50" s="236"/>
      <c r="AA50" s="236"/>
      <c r="AB50" s="236"/>
      <c r="AC50" s="236"/>
      <c r="AD50" s="236"/>
      <c r="AE50" s="236"/>
      <c r="AF50" s="236"/>
      <c r="AG50" s="323"/>
      <c r="AH50" s="323"/>
      <c r="AI50" s="323"/>
      <c r="AJ50" s="323"/>
      <c r="AK50" s="323"/>
      <c r="AL50" s="323"/>
      <c r="AM50" s="236"/>
      <c r="AN50" s="236"/>
      <c r="AO50" s="236"/>
      <c r="AP50" s="236"/>
      <c r="AQ50" s="236"/>
      <c r="AR50" s="236"/>
      <c r="AS50" s="236"/>
      <c r="AT50" s="236"/>
      <c r="AU50" s="236"/>
      <c r="AV50" s="236"/>
      <c r="AW50" s="236"/>
      <c r="AX50" s="236"/>
    </row>
    <row r="51" spans="1:50" ht="14.25" thickBot="1" x14ac:dyDescent="0.2">
      <c r="A51" s="236"/>
      <c r="B51" s="236"/>
      <c r="C51" s="236"/>
      <c r="D51" s="236"/>
      <c r="E51" s="236"/>
      <c r="F51" s="236"/>
      <c r="G51" s="236"/>
      <c r="H51" s="270"/>
      <c r="I51" s="270"/>
      <c r="J51" s="270"/>
      <c r="K51" s="236"/>
      <c r="L51" s="322"/>
      <c r="M51" s="236"/>
      <c r="N51" s="236"/>
      <c r="O51" s="236"/>
      <c r="P51" s="236"/>
      <c r="Q51" s="236"/>
      <c r="R51" s="236"/>
      <c r="S51" s="236"/>
      <c r="T51" s="236"/>
      <c r="U51" s="236"/>
      <c r="V51" s="236"/>
      <c r="W51" s="236"/>
      <c r="X51" s="236"/>
      <c r="Y51" s="236"/>
      <c r="Z51" s="236"/>
      <c r="AA51" s="236"/>
      <c r="AB51" s="236"/>
      <c r="AC51" s="236"/>
      <c r="AD51" s="236"/>
      <c r="AE51" s="236"/>
      <c r="AF51" s="236"/>
      <c r="AG51" s="323"/>
      <c r="AH51" s="323"/>
      <c r="AI51" s="323"/>
      <c r="AJ51" s="323"/>
      <c r="AK51" s="236" t="s">
        <v>33</v>
      </c>
      <c r="AL51" s="236"/>
      <c r="AM51" s="236"/>
      <c r="AN51" s="236"/>
      <c r="AO51" s="236"/>
      <c r="AP51" s="236"/>
      <c r="AQ51" s="236"/>
      <c r="AR51" s="236"/>
      <c r="AS51" s="236"/>
      <c r="AT51" s="236"/>
      <c r="AU51" s="236"/>
      <c r="AV51" s="236"/>
      <c r="AW51" s="236"/>
      <c r="AX51" s="236"/>
    </row>
    <row r="52" spans="1:50" ht="13.5" customHeight="1" x14ac:dyDescent="0.15">
      <c r="A52" s="524" t="s">
        <v>19</v>
      </c>
      <c r="B52" s="705"/>
      <c r="C52" s="825" t="s">
        <v>73</v>
      </c>
      <c r="D52" s="613"/>
      <c r="E52" s="613"/>
      <c r="F52" s="613"/>
      <c r="G52" s="613"/>
      <c r="H52" s="613"/>
      <c r="I52" s="613"/>
      <c r="J52" s="613"/>
      <c r="K52" s="613"/>
      <c r="L52" s="613"/>
      <c r="M52" s="613"/>
      <c r="N52" s="613"/>
      <c r="O52" s="613"/>
      <c r="P52" s="613"/>
      <c r="Q52" s="613"/>
      <c r="R52" s="613"/>
      <c r="S52" s="613"/>
      <c r="T52" s="613"/>
      <c r="U52" s="613"/>
      <c r="V52" s="613"/>
      <c r="W52" s="613"/>
      <c r="X52" s="613"/>
      <c r="Y52" s="613"/>
      <c r="Z52" s="613"/>
      <c r="AA52" s="613"/>
      <c r="AB52" s="613"/>
      <c r="AC52" s="614"/>
      <c r="AD52" s="612" t="s">
        <v>74</v>
      </c>
      <c r="AE52" s="613"/>
      <c r="AF52" s="613"/>
      <c r="AG52" s="613"/>
      <c r="AH52" s="613"/>
      <c r="AI52" s="613"/>
      <c r="AJ52" s="613"/>
      <c r="AK52" s="613"/>
      <c r="AL52" s="614"/>
      <c r="AM52" s="236"/>
      <c r="AN52" s="236"/>
      <c r="AO52" s="236"/>
      <c r="AP52" s="236"/>
      <c r="AQ52" s="236"/>
      <c r="AR52" s="236"/>
      <c r="AS52" s="236"/>
      <c r="AT52" s="236"/>
      <c r="AU52" s="236"/>
      <c r="AV52" s="236"/>
      <c r="AW52" s="236"/>
      <c r="AX52" s="236"/>
    </row>
    <row r="53" spans="1:50" ht="14.25" customHeight="1" thickBot="1" x14ac:dyDescent="0.2">
      <c r="A53" s="650"/>
      <c r="B53" s="800"/>
      <c r="C53" s="826"/>
      <c r="D53" s="724"/>
      <c r="E53" s="724"/>
      <c r="F53" s="724"/>
      <c r="G53" s="724"/>
      <c r="H53" s="724"/>
      <c r="I53" s="724"/>
      <c r="J53" s="724"/>
      <c r="K53" s="724"/>
      <c r="L53" s="724"/>
      <c r="M53" s="724"/>
      <c r="N53" s="724"/>
      <c r="O53" s="724"/>
      <c r="P53" s="724"/>
      <c r="Q53" s="724"/>
      <c r="R53" s="724"/>
      <c r="S53" s="724"/>
      <c r="T53" s="724"/>
      <c r="U53" s="724"/>
      <c r="V53" s="724"/>
      <c r="W53" s="724"/>
      <c r="X53" s="724"/>
      <c r="Y53" s="724"/>
      <c r="Z53" s="724"/>
      <c r="AA53" s="724"/>
      <c r="AB53" s="724"/>
      <c r="AC53" s="725"/>
      <c r="AD53" s="726"/>
      <c r="AE53" s="724"/>
      <c r="AF53" s="724"/>
      <c r="AG53" s="724"/>
      <c r="AH53" s="724"/>
      <c r="AI53" s="724"/>
      <c r="AJ53" s="724"/>
      <c r="AK53" s="724"/>
      <c r="AL53" s="725"/>
      <c r="AM53" s="236"/>
      <c r="AN53" s="236"/>
      <c r="AO53" s="236"/>
      <c r="AP53" s="236"/>
      <c r="AQ53" s="236"/>
      <c r="AR53" s="236"/>
      <c r="AS53" s="236"/>
      <c r="AT53" s="236"/>
      <c r="AU53" s="236"/>
      <c r="AV53" s="236"/>
      <c r="AW53" s="236"/>
      <c r="AX53" s="236"/>
    </row>
    <row r="54" spans="1:50" ht="15" customHeight="1" x14ac:dyDescent="0.15">
      <c r="A54" s="650"/>
      <c r="B54" s="800"/>
      <c r="C54" s="703" t="s">
        <v>863</v>
      </c>
      <c r="D54" s="525"/>
      <c r="E54" s="705"/>
      <c r="F54" s="703" t="s">
        <v>1</v>
      </c>
      <c r="G54" s="525"/>
      <c r="H54" s="705"/>
      <c r="I54" s="703" t="s">
        <v>2</v>
      </c>
      <c r="J54" s="525"/>
      <c r="K54" s="705"/>
      <c r="L54" s="703" t="s">
        <v>9</v>
      </c>
      <c r="M54" s="525"/>
      <c r="N54" s="705"/>
      <c r="O54" s="703" t="s">
        <v>3</v>
      </c>
      <c r="P54" s="525"/>
      <c r="Q54" s="525"/>
      <c r="R54" s="827"/>
      <c r="S54" s="827"/>
      <c r="T54" s="827"/>
      <c r="U54" s="827"/>
      <c r="V54" s="827"/>
      <c r="W54" s="827"/>
      <c r="X54" s="827"/>
      <c r="Y54" s="827"/>
      <c r="Z54" s="827"/>
      <c r="AA54" s="827"/>
      <c r="AB54" s="827"/>
      <c r="AC54" s="690"/>
      <c r="AD54" s="524" t="s">
        <v>4</v>
      </c>
      <c r="AE54" s="525"/>
      <c r="AF54" s="705"/>
      <c r="AG54" s="703" t="s">
        <v>5</v>
      </c>
      <c r="AH54" s="525"/>
      <c r="AI54" s="705"/>
      <c r="AJ54" s="739" t="s">
        <v>97</v>
      </c>
      <c r="AK54" s="740"/>
      <c r="AL54" s="741"/>
      <c r="AM54" s="236"/>
      <c r="AN54" s="236"/>
      <c r="AO54" s="236"/>
      <c r="AP54" s="236"/>
      <c r="AQ54" s="236"/>
      <c r="AR54" s="236"/>
      <c r="AS54" s="236"/>
      <c r="AT54" s="236"/>
      <c r="AU54" s="236"/>
      <c r="AV54" s="236"/>
      <c r="AW54" s="236"/>
      <c r="AX54" s="236"/>
    </row>
    <row r="55" spans="1:50" ht="13.5" customHeight="1" x14ac:dyDescent="0.15">
      <c r="A55" s="650"/>
      <c r="B55" s="800"/>
      <c r="C55" s="805"/>
      <c r="D55" s="799"/>
      <c r="E55" s="800"/>
      <c r="F55" s="805"/>
      <c r="G55" s="799"/>
      <c r="H55" s="800"/>
      <c r="I55" s="805"/>
      <c r="J55" s="799"/>
      <c r="K55" s="800"/>
      <c r="L55" s="805"/>
      <c r="M55" s="799"/>
      <c r="N55" s="800"/>
      <c r="O55" s="805"/>
      <c r="P55" s="799"/>
      <c r="Q55" s="799"/>
      <c r="R55" s="806" t="s">
        <v>44</v>
      </c>
      <c r="S55" s="807"/>
      <c r="T55" s="808"/>
      <c r="U55" s="806" t="s">
        <v>45</v>
      </c>
      <c r="V55" s="807"/>
      <c r="W55" s="808"/>
      <c r="X55" s="812" t="s">
        <v>46</v>
      </c>
      <c r="Y55" s="813"/>
      <c r="Z55" s="814"/>
      <c r="AA55" s="818" t="s">
        <v>11</v>
      </c>
      <c r="AB55" s="819"/>
      <c r="AC55" s="820"/>
      <c r="AD55" s="650"/>
      <c r="AE55" s="799"/>
      <c r="AF55" s="800"/>
      <c r="AG55" s="805"/>
      <c r="AH55" s="799"/>
      <c r="AI55" s="800"/>
      <c r="AJ55" s="835"/>
      <c r="AK55" s="836"/>
      <c r="AL55" s="837"/>
      <c r="AM55" s="236"/>
      <c r="AN55" s="236"/>
      <c r="AO55" s="236"/>
      <c r="AP55" s="236"/>
      <c r="AQ55" s="236"/>
      <c r="AR55" s="236"/>
      <c r="AS55" s="236"/>
      <c r="AT55" s="236"/>
      <c r="AU55" s="236"/>
      <c r="AV55" s="236"/>
      <c r="AW55" s="236"/>
      <c r="AX55" s="236"/>
    </row>
    <row r="56" spans="1:50" ht="14.25" thickBot="1" x14ac:dyDescent="0.2">
      <c r="A56" s="527"/>
      <c r="B56" s="706"/>
      <c r="C56" s="704"/>
      <c r="D56" s="528"/>
      <c r="E56" s="706"/>
      <c r="F56" s="704"/>
      <c r="G56" s="528"/>
      <c r="H56" s="706"/>
      <c r="I56" s="704"/>
      <c r="J56" s="528"/>
      <c r="K56" s="706"/>
      <c r="L56" s="704"/>
      <c r="M56" s="528"/>
      <c r="N56" s="706"/>
      <c r="O56" s="704"/>
      <c r="P56" s="528"/>
      <c r="Q56" s="528"/>
      <c r="R56" s="809"/>
      <c r="S56" s="810"/>
      <c r="T56" s="811"/>
      <c r="U56" s="809"/>
      <c r="V56" s="810"/>
      <c r="W56" s="811"/>
      <c r="X56" s="815"/>
      <c r="Y56" s="816"/>
      <c r="Z56" s="817"/>
      <c r="AA56" s="821"/>
      <c r="AB56" s="822"/>
      <c r="AC56" s="823"/>
      <c r="AD56" s="527"/>
      <c r="AE56" s="528"/>
      <c r="AF56" s="706"/>
      <c r="AG56" s="704"/>
      <c r="AH56" s="528"/>
      <c r="AI56" s="706"/>
      <c r="AJ56" s="742"/>
      <c r="AK56" s="743"/>
      <c r="AL56" s="642"/>
      <c r="AM56" s="236"/>
      <c r="AN56" s="236"/>
      <c r="AO56" s="236"/>
      <c r="AP56" s="236"/>
      <c r="AQ56" s="236"/>
      <c r="AR56" s="236"/>
      <c r="AS56" s="236"/>
      <c r="AT56" s="236"/>
      <c r="AU56" s="236"/>
      <c r="AV56" s="236"/>
      <c r="AW56" s="236"/>
      <c r="AX56" s="236"/>
    </row>
    <row r="57" spans="1:50" ht="20.25" customHeight="1" x14ac:dyDescent="0.15">
      <c r="A57" s="689" t="s">
        <v>15</v>
      </c>
      <c r="B57" s="829"/>
      <c r="C57" s="758"/>
      <c r="D57" s="759"/>
      <c r="E57" s="691"/>
      <c r="F57" s="758"/>
      <c r="G57" s="759"/>
      <c r="H57" s="691"/>
      <c r="I57" s="758"/>
      <c r="J57" s="759"/>
      <c r="K57" s="691"/>
      <c r="L57" s="758"/>
      <c r="M57" s="759"/>
      <c r="N57" s="691"/>
      <c r="O57" s="758"/>
      <c r="P57" s="759"/>
      <c r="Q57" s="691"/>
      <c r="R57" s="758"/>
      <c r="S57" s="759"/>
      <c r="T57" s="691"/>
      <c r="U57" s="758"/>
      <c r="V57" s="759"/>
      <c r="W57" s="691"/>
      <c r="X57" s="758"/>
      <c r="Y57" s="759"/>
      <c r="Z57" s="691"/>
      <c r="AA57" s="758"/>
      <c r="AB57" s="759"/>
      <c r="AC57" s="760"/>
      <c r="AD57" s="828"/>
      <c r="AE57" s="759"/>
      <c r="AF57" s="691"/>
      <c r="AG57" s="758"/>
      <c r="AH57" s="759"/>
      <c r="AI57" s="691"/>
      <c r="AJ57" s="749">
        <f>SUM(AD57:AI57)</f>
        <v>0</v>
      </c>
      <c r="AK57" s="838"/>
      <c r="AL57" s="750"/>
      <c r="AM57" s="236"/>
      <c r="AN57" s="236"/>
      <c r="AO57" s="236"/>
      <c r="AP57" s="236"/>
      <c r="AQ57" s="236"/>
      <c r="AR57" s="236"/>
      <c r="AS57" s="236"/>
      <c r="AT57" s="236"/>
      <c r="AU57" s="236"/>
      <c r="AV57" s="236"/>
      <c r="AW57" s="236"/>
      <c r="AX57" s="236"/>
    </row>
    <row r="58" spans="1:50" ht="20.25" customHeight="1" thickBot="1" x14ac:dyDescent="0.2">
      <c r="A58" s="751" t="s">
        <v>16</v>
      </c>
      <c r="B58" s="833"/>
      <c r="C58" s="796"/>
      <c r="D58" s="795"/>
      <c r="E58" s="753"/>
      <c r="F58" s="796"/>
      <c r="G58" s="795"/>
      <c r="H58" s="753"/>
      <c r="I58" s="796"/>
      <c r="J58" s="795"/>
      <c r="K58" s="753"/>
      <c r="L58" s="796"/>
      <c r="M58" s="795"/>
      <c r="N58" s="753"/>
      <c r="O58" s="796"/>
      <c r="P58" s="795"/>
      <c r="Q58" s="753"/>
      <c r="R58" s="796"/>
      <c r="S58" s="795"/>
      <c r="T58" s="753"/>
      <c r="U58" s="796"/>
      <c r="V58" s="795"/>
      <c r="W58" s="753"/>
      <c r="X58" s="796"/>
      <c r="Y58" s="795"/>
      <c r="Z58" s="753"/>
      <c r="AA58" s="796"/>
      <c r="AB58" s="795"/>
      <c r="AC58" s="831"/>
      <c r="AD58" s="832"/>
      <c r="AE58" s="795"/>
      <c r="AF58" s="753"/>
      <c r="AG58" s="796"/>
      <c r="AH58" s="795"/>
      <c r="AI58" s="753"/>
      <c r="AJ58" s="678">
        <f>SUM(AD58:AI58)</f>
        <v>0</v>
      </c>
      <c r="AK58" s="839"/>
      <c r="AL58" s="679"/>
      <c r="AM58" s="236"/>
      <c r="AN58" s="236"/>
      <c r="AO58" s="236"/>
      <c r="AP58" s="236"/>
      <c r="AQ58" s="236"/>
      <c r="AR58" s="236"/>
      <c r="AS58" s="236"/>
      <c r="AT58" s="236"/>
      <c r="AU58" s="236"/>
      <c r="AV58" s="236"/>
      <c r="AW58" s="236"/>
      <c r="AX58" s="236"/>
    </row>
    <row r="59" spans="1:50" ht="20.25" customHeight="1" thickTop="1" thickBot="1" x14ac:dyDescent="0.2">
      <c r="A59" s="790" t="s">
        <v>10</v>
      </c>
      <c r="B59" s="830"/>
      <c r="C59" s="783">
        <f>SUM(C57:E58)</f>
        <v>0</v>
      </c>
      <c r="D59" s="784"/>
      <c r="E59" s="792"/>
      <c r="F59" s="783">
        <f>SUM(F57:H58)</f>
        <v>0</v>
      </c>
      <c r="G59" s="784"/>
      <c r="H59" s="792"/>
      <c r="I59" s="783">
        <f>SUM(I57:K58)</f>
        <v>0</v>
      </c>
      <c r="J59" s="784"/>
      <c r="K59" s="792"/>
      <c r="L59" s="783">
        <f>SUM(L57:N58)</f>
        <v>0</v>
      </c>
      <c r="M59" s="784"/>
      <c r="N59" s="792"/>
      <c r="O59" s="783">
        <f>SUM(O57:Q58)</f>
        <v>0</v>
      </c>
      <c r="P59" s="784"/>
      <c r="Q59" s="792"/>
      <c r="R59" s="783">
        <f>SUM(R57:T58)</f>
        <v>0</v>
      </c>
      <c r="S59" s="784"/>
      <c r="T59" s="792"/>
      <c r="U59" s="783">
        <f>SUM(U57:W58)</f>
        <v>0</v>
      </c>
      <c r="V59" s="784"/>
      <c r="W59" s="792"/>
      <c r="X59" s="783">
        <f>SUM(X57:Z58)</f>
        <v>0</v>
      </c>
      <c r="Y59" s="784"/>
      <c r="Z59" s="792"/>
      <c r="AA59" s="783">
        <f>SUM(AA57:AC58)</f>
        <v>0</v>
      </c>
      <c r="AB59" s="784"/>
      <c r="AC59" s="785"/>
      <c r="AD59" s="834">
        <f>SUM(AD57:AF58)</f>
        <v>0</v>
      </c>
      <c r="AE59" s="784"/>
      <c r="AF59" s="792"/>
      <c r="AG59" s="783">
        <f>SUM(AG57:AI58)</f>
        <v>0</v>
      </c>
      <c r="AH59" s="784"/>
      <c r="AI59" s="792"/>
      <c r="AJ59" s="783">
        <f>SUM(AJ57:AL58)</f>
        <v>0</v>
      </c>
      <c r="AK59" s="784"/>
      <c r="AL59" s="785"/>
      <c r="AM59" s="325"/>
      <c r="AN59" s="236"/>
      <c r="AO59" s="236"/>
      <c r="AP59" s="236"/>
      <c r="AQ59" s="236"/>
      <c r="AR59" s="236"/>
      <c r="AS59" s="236"/>
      <c r="AT59" s="236"/>
      <c r="AU59" s="236"/>
      <c r="AV59" s="236"/>
      <c r="AW59" s="236"/>
      <c r="AX59" s="236"/>
    </row>
    <row r="60" spans="1:50" ht="18.75" customHeight="1" x14ac:dyDescent="0.15">
      <c r="A60" s="321"/>
      <c r="B60" s="269"/>
      <c r="C60" s="797" t="str">
        <f>IF(F57&lt;I57,"【エラー】受験者数が志願者数を上回っているため確認してください。","")</f>
        <v/>
      </c>
      <c r="D60" s="797"/>
      <c r="E60" s="797"/>
      <c r="F60" s="797"/>
      <c r="G60" s="797"/>
      <c r="H60" s="797"/>
      <c r="I60" s="797"/>
      <c r="J60" s="797"/>
      <c r="K60" s="797"/>
      <c r="L60" s="797"/>
      <c r="M60" s="797"/>
      <c r="N60" s="797"/>
      <c r="O60" s="797"/>
      <c r="P60" s="797"/>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36"/>
      <c r="AU60" s="236"/>
      <c r="AV60" s="236"/>
      <c r="AW60" s="236"/>
      <c r="AX60" s="236"/>
    </row>
    <row r="61" spans="1:50" ht="18.75" customHeight="1" x14ac:dyDescent="0.15">
      <c r="A61" s="321"/>
      <c r="B61" s="269"/>
      <c r="C61" s="676" t="str">
        <f>IF(I57&lt;L57,"【エラー】合格者数が受験者数を上回っているため確認してください。","")</f>
        <v/>
      </c>
      <c r="D61" s="676"/>
      <c r="E61" s="676"/>
      <c r="F61" s="676"/>
      <c r="G61" s="676"/>
      <c r="H61" s="676"/>
      <c r="I61" s="676"/>
      <c r="J61" s="676"/>
      <c r="K61" s="676"/>
      <c r="L61" s="676"/>
      <c r="M61" s="676"/>
      <c r="N61" s="676"/>
      <c r="O61" s="676"/>
      <c r="P61" s="676"/>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36"/>
      <c r="AU61" s="236"/>
      <c r="AV61" s="236"/>
      <c r="AW61" s="236"/>
      <c r="AX61" s="236"/>
    </row>
    <row r="62" spans="1:50" ht="18.75" customHeight="1" x14ac:dyDescent="0.15">
      <c r="A62" s="321"/>
      <c r="B62" s="269"/>
      <c r="C62" s="676" t="str">
        <f>IF(O57&gt;L57,"【エラー】入学者数が合格者数を上回っているため確認してください。","")</f>
        <v/>
      </c>
      <c r="D62" s="676"/>
      <c r="E62" s="676"/>
      <c r="F62" s="676"/>
      <c r="G62" s="676"/>
      <c r="H62" s="676"/>
      <c r="I62" s="676"/>
      <c r="J62" s="676"/>
      <c r="K62" s="676"/>
      <c r="L62" s="676"/>
      <c r="M62" s="676"/>
      <c r="N62" s="676"/>
      <c r="O62" s="676"/>
      <c r="P62" s="676"/>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36"/>
      <c r="AU62" s="236"/>
      <c r="AV62" s="236"/>
      <c r="AW62" s="236"/>
      <c r="AX62" s="236"/>
    </row>
    <row r="63" spans="1:50" ht="18.75" customHeight="1" x14ac:dyDescent="0.15">
      <c r="A63" s="321"/>
      <c r="B63" s="269"/>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36"/>
      <c r="AU63" s="236"/>
      <c r="AV63" s="236"/>
      <c r="AW63" s="236"/>
      <c r="AX63" s="236"/>
    </row>
    <row r="64" spans="1:50" ht="18.75" customHeight="1" x14ac:dyDescent="0.15">
      <c r="A64" s="321"/>
      <c r="B64" s="269"/>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36"/>
      <c r="AU64" s="236"/>
      <c r="AV64" s="236"/>
      <c r="AW64" s="236"/>
      <c r="AX64" s="236"/>
    </row>
    <row r="65" spans="1:50" ht="18.75" customHeight="1" x14ac:dyDescent="0.15">
      <c r="A65" s="321"/>
      <c r="B65" s="269"/>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36"/>
      <c r="AU65" s="236"/>
      <c r="AV65" s="236"/>
      <c r="AW65" s="236"/>
      <c r="AX65" s="236"/>
    </row>
    <row r="66" spans="1:50" ht="14.25" thickBot="1" x14ac:dyDescent="0.2">
      <c r="A66" s="236"/>
      <c r="B66" s="23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t="s">
        <v>33</v>
      </c>
      <c r="AO66" s="236"/>
      <c r="AP66" s="236"/>
      <c r="AQ66" s="236"/>
      <c r="AR66" s="236"/>
      <c r="AS66" s="236"/>
      <c r="AT66" s="236"/>
      <c r="AU66" s="236"/>
      <c r="AV66" s="236"/>
      <c r="AW66" s="236"/>
      <c r="AX66" s="236"/>
    </row>
    <row r="67" spans="1:50" ht="13.5" customHeight="1" x14ac:dyDescent="0.15">
      <c r="A67" s="612" t="s">
        <v>1099</v>
      </c>
      <c r="B67" s="613"/>
      <c r="C67" s="613"/>
      <c r="D67" s="613"/>
      <c r="E67" s="613"/>
      <c r="F67" s="613"/>
      <c r="G67" s="613"/>
      <c r="H67" s="613"/>
      <c r="I67" s="613"/>
      <c r="J67" s="613"/>
      <c r="K67" s="613"/>
      <c r="L67" s="613"/>
      <c r="M67" s="613"/>
      <c r="N67" s="613"/>
      <c r="O67" s="613"/>
      <c r="P67" s="613"/>
      <c r="Q67" s="613"/>
      <c r="R67" s="613"/>
      <c r="S67" s="613"/>
      <c r="T67" s="613"/>
      <c r="U67" s="613"/>
      <c r="V67" s="613"/>
      <c r="W67" s="613"/>
      <c r="X67" s="613"/>
      <c r="Y67" s="613"/>
      <c r="Z67" s="613"/>
      <c r="AA67" s="613"/>
      <c r="AB67" s="613"/>
      <c r="AC67" s="613"/>
      <c r="AD67" s="613"/>
      <c r="AE67" s="613"/>
      <c r="AF67" s="613"/>
      <c r="AG67" s="613"/>
      <c r="AH67" s="613"/>
      <c r="AI67" s="613"/>
      <c r="AJ67" s="613"/>
      <c r="AK67" s="613"/>
      <c r="AL67" s="613"/>
      <c r="AM67" s="613"/>
      <c r="AN67" s="613"/>
      <c r="AO67" s="614"/>
      <c r="AP67" s="236"/>
      <c r="AQ67" s="236"/>
      <c r="AR67" s="236"/>
      <c r="AS67" s="236"/>
      <c r="AT67" s="236"/>
      <c r="AU67" s="236"/>
      <c r="AV67" s="236"/>
      <c r="AW67" s="236"/>
      <c r="AX67" s="236"/>
    </row>
    <row r="68" spans="1:50" ht="14.25" customHeight="1" thickBot="1" x14ac:dyDescent="0.2">
      <c r="A68" s="726"/>
      <c r="B68" s="724"/>
      <c r="C68" s="724"/>
      <c r="D68" s="724"/>
      <c r="E68" s="724"/>
      <c r="F68" s="724"/>
      <c r="G68" s="724"/>
      <c r="H68" s="724"/>
      <c r="I68" s="724"/>
      <c r="J68" s="724"/>
      <c r="K68" s="724"/>
      <c r="L68" s="724"/>
      <c r="M68" s="724"/>
      <c r="N68" s="724"/>
      <c r="O68" s="724"/>
      <c r="P68" s="724"/>
      <c r="Q68" s="724"/>
      <c r="R68" s="724"/>
      <c r="S68" s="724"/>
      <c r="T68" s="724"/>
      <c r="U68" s="724"/>
      <c r="V68" s="724"/>
      <c r="W68" s="724"/>
      <c r="X68" s="724"/>
      <c r="Y68" s="724"/>
      <c r="Z68" s="724"/>
      <c r="AA68" s="724"/>
      <c r="AB68" s="724"/>
      <c r="AC68" s="724"/>
      <c r="AD68" s="724"/>
      <c r="AE68" s="724"/>
      <c r="AF68" s="724"/>
      <c r="AG68" s="724"/>
      <c r="AH68" s="724"/>
      <c r="AI68" s="724"/>
      <c r="AJ68" s="724"/>
      <c r="AK68" s="724"/>
      <c r="AL68" s="724"/>
      <c r="AM68" s="724"/>
      <c r="AN68" s="724"/>
      <c r="AO68" s="725"/>
      <c r="AP68" s="236"/>
      <c r="AQ68" s="236"/>
      <c r="AR68" s="236"/>
      <c r="AS68" s="236"/>
      <c r="AT68" s="236"/>
      <c r="AU68" s="236"/>
      <c r="AV68" s="236"/>
      <c r="AW68" s="236"/>
      <c r="AX68" s="236"/>
    </row>
    <row r="69" spans="1:50" ht="18.75" customHeight="1" thickBot="1" x14ac:dyDescent="0.2">
      <c r="A69" s="524" t="s">
        <v>19</v>
      </c>
      <c r="B69" s="705"/>
      <c r="C69" s="667" t="s">
        <v>37</v>
      </c>
      <c r="D69" s="472"/>
      <c r="E69" s="472"/>
      <c r="F69" s="472"/>
      <c r="G69" s="472"/>
      <c r="H69" s="472"/>
      <c r="I69" s="472"/>
      <c r="J69" s="472"/>
      <c r="K69" s="472"/>
      <c r="L69" s="472"/>
      <c r="M69" s="472"/>
      <c r="N69" s="472"/>
      <c r="O69" s="472"/>
      <c r="P69" s="472"/>
      <c r="Q69" s="472"/>
      <c r="R69" s="472"/>
      <c r="S69" s="472"/>
      <c r="T69" s="472"/>
      <c r="U69" s="472"/>
      <c r="V69" s="472"/>
      <c r="W69" s="473"/>
      <c r="X69" s="482" t="s">
        <v>38</v>
      </c>
      <c r="Y69" s="472"/>
      <c r="Z69" s="472"/>
      <c r="AA69" s="472"/>
      <c r="AB69" s="472"/>
      <c r="AC69" s="472"/>
      <c r="AD69" s="472"/>
      <c r="AE69" s="472"/>
      <c r="AF69" s="473"/>
      <c r="AG69" s="538" t="s">
        <v>892</v>
      </c>
      <c r="AH69" s="525"/>
      <c r="AI69" s="526"/>
      <c r="AJ69" s="538" t="s">
        <v>891</v>
      </c>
      <c r="AK69" s="525"/>
      <c r="AL69" s="526"/>
      <c r="AM69" s="654" t="s">
        <v>904</v>
      </c>
      <c r="AN69" s="655"/>
      <c r="AO69" s="656"/>
      <c r="AP69" s="236"/>
      <c r="AQ69" s="236"/>
      <c r="AR69" s="236"/>
      <c r="AS69" s="236"/>
      <c r="AT69" s="236"/>
      <c r="AU69" s="236"/>
      <c r="AV69" s="236"/>
      <c r="AW69" s="236"/>
      <c r="AX69" s="236"/>
    </row>
    <row r="70" spans="1:50" ht="18.75" customHeight="1" thickBot="1" x14ac:dyDescent="0.2">
      <c r="A70" s="527"/>
      <c r="B70" s="706"/>
      <c r="C70" s="667" t="s">
        <v>75</v>
      </c>
      <c r="D70" s="472"/>
      <c r="E70" s="517"/>
      <c r="F70" s="667" t="s">
        <v>20</v>
      </c>
      <c r="G70" s="472"/>
      <c r="H70" s="517"/>
      <c r="I70" s="667" t="s">
        <v>34</v>
      </c>
      <c r="J70" s="472"/>
      <c r="K70" s="517"/>
      <c r="L70" s="667" t="s">
        <v>35</v>
      </c>
      <c r="M70" s="472"/>
      <c r="N70" s="517"/>
      <c r="O70" s="667" t="s">
        <v>11</v>
      </c>
      <c r="P70" s="472"/>
      <c r="Q70" s="517"/>
      <c r="R70" s="667" t="s">
        <v>47</v>
      </c>
      <c r="S70" s="472"/>
      <c r="T70" s="517"/>
      <c r="U70" s="787" t="s">
        <v>99</v>
      </c>
      <c r="V70" s="788"/>
      <c r="W70" s="789"/>
      <c r="X70" s="660" t="s">
        <v>282</v>
      </c>
      <c r="Y70" s="661"/>
      <c r="Z70" s="662"/>
      <c r="AA70" s="663" t="s">
        <v>283</v>
      </c>
      <c r="AB70" s="661"/>
      <c r="AC70" s="662"/>
      <c r="AD70" s="787" t="s">
        <v>100</v>
      </c>
      <c r="AE70" s="788"/>
      <c r="AF70" s="789"/>
      <c r="AG70" s="527"/>
      <c r="AH70" s="528"/>
      <c r="AI70" s="529"/>
      <c r="AJ70" s="527"/>
      <c r="AK70" s="528"/>
      <c r="AL70" s="529"/>
      <c r="AM70" s="657"/>
      <c r="AN70" s="658"/>
      <c r="AO70" s="659"/>
      <c r="AP70" s="236"/>
      <c r="AQ70" s="236"/>
      <c r="AR70" s="236"/>
      <c r="AS70" s="236"/>
      <c r="AT70" s="236"/>
      <c r="AU70" s="236"/>
      <c r="AV70" s="236"/>
      <c r="AW70" s="236"/>
      <c r="AX70" s="236"/>
    </row>
    <row r="71" spans="1:50" ht="20.25" customHeight="1" x14ac:dyDescent="0.15">
      <c r="A71" s="524" t="s">
        <v>15</v>
      </c>
      <c r="B71" s="705"/>
      <c r="C71" s="768"/>
      <c r="D71" s="594"/>
      <c r="E71" s="595"/>
      <c r="F71" s="768"/>
      <c r="G71" s="594"/>
      <c r="H71" s="595"/>
      <c r="I71" s="769"/>
      <c r="J71" s="599"/>
      <c r="K71" s="626"/>
      <c r="L71" s="769"/>
      <c r="M71" s="599"/>
      <c r="N71" s="626"/>
      <c r="O71" s="768"/>
      <c r="P71" s="594"/>
      <c r="Q71" s="595"/>
      <c r="R71" s="768"/>
      <c r="S71" s="594"/>
      <c r="T71" s="595"/>
      <c r="U71" s="773">
        <f>SUM(C71,F71,I71,L71,O71,R71)</f>
        <v>0</v>
      </c>
      <c r="V71" s="774"/>
      <c r="W71" s="775"/>
      <c r="X71" s="593"/>
      <c r="Y71" s="594"/>
      <c r="Z71" s="595"/>
      <c r="AA71" s="768"/>
      <c r="AB71" s="594"/>
      <c r="AC71" s="595"/>
      <c r="AD71" s="773">
        <f>SUM(X71,AA71)</f>
        <v>0</v>
      </c>
      <c r="AE71" s="774"/>
      <c r="AF71" s="775"/>
      <c r="AG71" s="598"/>
      <c r="AH71" s="599"/>
      <c r="AI71" s="600"/>
      <c r="AJ71" s="598"/>
      <c r="AK71" s="599"/>
      <c r="AL71" s="600"/>
      <c r="AM71" s="776">
        <f>SUM(U71,AD71,AG71,AJ71)</f>
        <v>0</v>
      </c>
      <c r="AN71" s="774"/>
      <c r="AO71" s="775"/>
      <c r="AP71" s="236"/>
      <c r="AQ71" s="236"/>
      <c r="AR71" s="236"/>
      <c r="AS71" s="236"/>
      <c r="AT71" s="236"/>
      <c r="AU71" s="236"/>
      <c r="AV71" s="236"/>
      <c r="AW71" s="236"/>
      <c r="AX71" s="236"/>
    </row>
    <row r="72" spans="1:50" ht="20.25" customHeight="1" x14ac:dyDescent="0.15">
      <c r="A72" s="652"/>
      <c r="B72" s="798"/>
      <c r="C72" s="328" t="s">
        <v>24</v>
      </c>
      <c r="D72" s="329"/>
      <c r="E72" s="330" t="s">
        <v>26</v>
      </c>
      <c r="F72" s="328" t="s">
        <v>24</v>
      </c>
      <c r="G72" s="329"/>
      <c r="H72" s="330" t="s">
        <v>26</v>
      </c>
      <c r="I72" s="672"/>
      <c r="J72" s="602"/>
      <c r="K72" s="673"/>
      <c r="L72" s="672"/>
      <c r="M72" s="602"/>
      <c r="N72" s="673"/>
      <c r="O72" s="328" t="s">
        <v>24</v>
      </c>
      <c r="P72" s="329"/>
      <c r="Q72" s="330" t="s">
        <v>26</v>
      </c>
      <c r="R72" s="328" t="s">
        <v>24</v>
      </c>
      <c r="S72" s="329"/>
      <c r="T72" s="330" t="s">
        <v>26</v>
      </c>
      <c r="U72" s="332" t="s">
        <v>23</v>
      </c>
      <c r="V72" s="333">
        <f>SUM(D72,G72,P72,S72)</f>
        <v>0</v>
      </c>
      <c r="W72" s="334" t="s">
        <v>25</v>
      </c>
      <c r="X72" s="357" t="s">
        <v>24</v>
      </c>
      <c r="Y72" s="329"/>
      <c r="Z72" s="330" t="s">
        <v>26</v>
      </c>
      <c r="AA72" s="328" t="s">
        <v>24</v>
      </c>
      <c r="AB72" s="329"/>
      <c r="AC72" s="330" t="s">
        <v>26</v>
      </c>
      <c r="AD72" s="332" t="s">
        <v>24</v>
      </c>
      <c r="AE72" s="333">
        <f>SUM(Y72,AB72)</f>
        <v>0</v>
      </c>
      <c r="AF72" s="358" t="s">
        <v>26</v>
      </c>
      <c r="AG72" s="601"/>
      <c r="AH72" s="602"/>
      <c r="AI72" s="603"/>
      <c r="AJ72" s="601"/>
      <c r="AK72" s="602"/>
      <c r="AL72" s="603"/>
      <c r="AM72" s="337" t="s">
        <v>24</v>
      </c>
      <c r="AN72" s="333">
        <f>SUM(V72,AE72)</f>
        <v>0</v>
      </c>
      <c r="AO72" s="334" t="s">
        <v>26</v>
      </c>
      <c r="AP72" s="236"/>
      <c r="AQ72" s="236"/>
      <c r="AR72" s="236"/>
      <c r="AS72" s="236"/>
      <c r="AT72" s="236"/>
      <c r="AU72" s="236"/>
      <c r="AV72" s="236"/>
      <c r="AW72" s="236"/>
      <c r="AX72" s="236"/>
    </row>
    <row r="73" spans="1:50" ht="20.25" customHeight="1" x14ac:dyDescent="0.15">
      <c r="A73" s="580" t="s">
        <v>16</v>
      </c>
      <c r="B73" s="803"/>
      <c r="C73" s="782"/>
      <c r="D73" s="608"/>
      <c r="E73" s="609"/>
      <c r="F73" s="782"/>
      <c r="G73" s="608"/>
      <c r="H73" s="609"/>
      <c r="I73" s="670"/>
      <c r="J73" s="671"/>
      <c r="K73" s="586"/>
      <c r="L73" s="670"/>
      <c r="M73" s="671"/>
      <c r="N73" s="586"/>
      <c r="O73" s="782"/>
      <c r="P73" s="608"/>
      <c r="Q73" s="609"/>
      <c r="R73" s="782"/>
      <c r="S73" s="608"/>
      <c r="T73" s="609"/>
      <c r="U73" s="770">
        <f>SUM(C73,F73,I73,L73,O73,R73)</f>
        <v>0</v>
      </c>
      <c r="V73" s="771"/>
      <c r="W73" s="772"/>
      <c r="X73" s="607"/>
      <c r="Y73" s="608"/>
      <c r="Z73" s="609"/>
      <c r="AA73" s="782"/>
      <c r="AB73" s="608"/>
      <c r="AC73" s="609"/>
      <c r="AD73" s="770">
        <f>SUM(X73,AA73)</f>
        <v>0</v>
      </c>
      <c r="AE73" s="771"/>
      <c r="AF73" s="772"/>
      <c r="AG73" s="646"/>
      <c r="AH73" s="587"/>
      <c r="AI73" s="647"/>
      <c r="AJ73" s="646"/>
      <c r="AK73" s="587"/>
      <c r="AL73" s="647"/>
      <c r="AM73" s="842">
        <f>SUM(U73,AD73,AG73,AJ73)</f>
        <v>0</v>
      </c>
      <c r="AN73" s="843"/>
      <c r="AO73" s="844"/>
      <c r="AP73" s="236"/>
      <c r="AQ73" s="236"/>
      <c r="AR73" s="236"/>
      <c r="AS73" s="236"/>
      <c r="AT73" s="236"/>
      <c r="AU73" s="236"/>
      <c r="AV73" s="236"/>
      <c r="AW73" s="236"/>
      <c r="AX73" s="236"/>
    </row>
    <row r="74" spans="1:50" ht="20.25" customHeight="1" thickBot="1" x14ac:dyDescent="0.2">
      <c r="A74" s="582"/>
      <c r="B74" s="804"/>
      <c r="C74" s="338" t="s">
        <v>23</v>
      </c>
      <c r="D74" s="339"/>
      <c r="E74" s="340" t="s">
        <v>25</v>
      </c>
      <c r="F74" s="338" t="s">
        <v>23</v>
      </c>
      <c r="G74" s="339"/>
      <c r="H74" s="340" t="s">
        <v>25</v>
      </c>
      <c r="I74" s="592"/>
      <c r="J74" s="589"/>
      <c r="K74" s="590"/>
      <c r="L74" s="592"/>
      <c r="M74" s="589"/>
      <c r="N74" s="590"/>
      <c r="O74" s="338" t="s">
        <v>23</v>
      </c>
      <c r="P74" s="339"/>
      <c r="Q74" s="340" t="s">
        <v>25</v>
      </c>
      <c r="R74" s="338" t="s">
        <v>23</v>
      </c>
      <c r="S74" s="339"/>
      <c r="T74" s="340" t="s">
        <v>25</v>
      </c>
      <c r="U74" s="342" t="s">
        <v>23</v>
      </c>
      <c r="V74" s="343">
        <f>SUM(D74,G74,P74,S74)</f>
        <v>0</v>
      </c>
      <c r="W74" s="344" t="s">
        <v>25</v>
      </c>
      <c r="X74" s="359" t="s">
        <v>23</v>
      </c>
      <c r="Y74" s="339"/>
      <c r="Z74" s="340" t="s">
        <v>25</v>
      </c>
      <c r="AA74" s="338" t="s">
        <v>23</v>
      </c>
      <c r="AB74" s="339"/>
      <c r="AC74" s="340" t="s">
        <v>25</v>
      </c>
      <c r="AD74" s="342" t="s">
        <v>23</v>
      </c>
      <c r="AE74" s="343">
        <f>SUM(Y74,AB74)</f>
        <v>0</v>
      </c>
      <c r="AF74" s="360" t="s">
        <v>25</v>
      </c>
      <c r="AG74" s="648"/>
      <c r="AH74" s="589"/>
      <c r="AI74" s="649"/>
      <c r="AJ74" s="648"/>
      <c r="AK74" s="589"/>
      <c r="AL74" s="649"/>
      <c r="AM74" s="347" t="s">
        <v>23</v>
      </c>
      <c r="AN74" s="343">
        <f>SUM(V74,AE74)</f>
        <v>0</v>
      </c>
      <c r="AO74" s="344" t="s">
        <v>25</v>
      </c>
      <c r="AP74" s="236"/>
      <c r="AQ74" s="236"/>
      <c r="AR74" s="236"/>
      <c r="AS74" s="236"/>
      <c r="AT74" s="236"/>
      <c r="AU74" s="236"/>
      <c r="AV74" s="236"/>
      <c r="AW74" s="236"/>
      <c r="AX74" s="236"/>
    </row>
    <row r="75" spans="1:50" ht="20.25" customHeight="1" thickTop="1" x14ac:dyDescent="0.15">
      <c r="A75" s="639" t="s">
        <v>10</v>
      </c>
      <c r="B75" s="801"/>
      <c r="C75" s="765">
        <f>SUM(C71+C73)</f>
        <v>0</v>
      </c>
      <c r="D75" s="766"/>
      <c r="E75" s="767"/>
      <c r="F75" s="765">
        <f>SUM(F71+F73)</f>
        <v>0</v>
      </c>
      <c r="G75" s="766"/>
      <c r="H75" s="767"/>
      <c r="I75" s="780">
        <f>SUM(I71:K74)</f>
        <v>0</v>
      </c>
      <c r="J75" s="629"/>
      <c r="K75" s="781"/>
      <c r="L75" s="780">
        <f>SUM(L71:N74)</f>
        <v>0</v>
      </c>
      <c r="M75" s="629"/>
      <c r="N75" s="781"/>
      <c r="O75" s="765">
        <f>SUM(O73,O71)</f>
        <v>0</v>
      </c>
      <c r="P75" s="766"/>
      <c r="Q75" s="767"/>
      <c r="R75" s="765">
        <f>SUM(R73,R71)</f>
        <v>0</v>
      </c>
      <c r="S75" s="766"/>
      <c r="T75" s="767"/>
      <c r="U75" s="765">
        <f>SUM(U71,U73)</f>
        <v>0</v>
      </c>
      <c r="V75" s="766"/>
      <c r="W75" s="779"/>
      <c r="X75" s="778">
        <f>SUM(X71,X73)</f>
        <v>0</v>
      </c>
      <c r="Y75" s="766"/>
      <c r="Z75" s="840"/>
      <c r="AA75" s="841">
        <f>SUM(AA71,AA73)</f>
        <v>0</v>
      </c>
      <c r="AB75" s="766"/>
      <c r="AC75" s="840"/>
      <c r="AD75" s="841">
        <f>SUM(AD71,AD73)</f>
        <v>0</v>
      </c>
      <c r="AE75" s="766"/>
      <c r="AF75" s="779"/>
      <c r="AG75" s="628">
        <f>SUM(AG71:AI74)</f>
        <v>0</v>
      </c>
      <c r="AH75" s="629"/>
      <c r="AI75" s="630"/>
      <c r="AJ75" s="628">
        <f>SUM(AJ71:AL74)</f>
        <v>0</v>
      </c>
      <c r="AK75" s="629"/>
      <c r="AL75" s="630"/>
      <c r="AM75" s="778">
        <f>SUM(U75,AD75,AG75,AJ75)</f>
        <v>0</v>
      </c>
      <c r="AN75" s="766"/>
      <c r="AO75" s="779"/>
      <c r="AP75" s="236"/>
      <c r="AQ75" s="236"/>
      <c r="AR75" s="236"/>
      <c r="AS75" s="236"/>
      <c r="AT75" s="236"/>
      <c r="AU75" s="236"/>
      <c r="AV75" s="236"/>
      <c r="AW75" s="236"/>
      <c r="AX75" s="236"/>
    </row>
    <row r="76" spans="1:50" ht="20.25" customHeight="1" thickBot="1" x14ac:dyDescent="0.2">
      <c r="A76" s="641"/>
      <c r="B76" s="802"/>
      <c r="C76" s="361" t="s">
        <v>249</v>
      </c>
      <c r="D76" s="362">
        <f>SUM(D72+D74)</f>
        <v>0</v>
      </c>
      <c r="E76" s="363" t="s">
        <v>25</v>
      </c>
      <c r="F76" s="361" t="s">
        <v>23</v>
      </c>
      <c r="G76" s="362">
        <f>SUM(G72+G74)</f>
        <v>0</v>
      </c>
      <c r="H76" s="363" t="s">
        <v>25</v>
      </c>
      <c r="I76" s="643"/>
      <c r="J76" s="637"/>
      <c r="K76" s="644"/>
      <c r="L76" s="643"/>
      <c r="M76" s="637"/>
      <c r="N76" s="644"/>
      <c r="O76" s="348" t="s">
        <v>23</v>
      </c>
      <c r="P76" s="349">
        <f>SUM(P74,P72)</f>
        <v>0</v>
      </c>
      <c r="Q76" s="350" t="s">
        <v>25</v>
      </c>
      <c r="R76" s="348" t="s">
        <v>23</v>
      </c>
      <c r="S76" s="349">
        <f>SUM(S74,S72)</f>
        <v>0</v>
      </c>
      <c r="T76" s="350" t="s">
        <v>26</v>
      </c>
      <c r="U76" s="348" t="s">
        <v>24</v>
      </c>
      <c r="V76" s="349">
        <f>SUM(V72,V74)</f>
        <v>0</v>
      </c>
      <c r="W76" s="352" t="s">
        <v>26</v>
      </c>
      <c r="X76" s="354" t="s">
        <v>24</v>
      </c>
      <c r="Y76" s="349">
        <f>SUM(Y74,Y72)</f>
        <v>0</v>
      </c>
      <c r="Z76" s="349" t="s">
        <v>26</v>
      </c>
      <c r="AA76" s="349" t="s">
        <v>24</v>
      </c>
      <c r="AB76" s="349">
        <f>SUM(AB74,AB72)</f>
        <v>0</v>
      </c>
      <c r="AC76" s="349" t="s">
        <v>26</v>
      </c>
      <c r="AD76" s="349" t="s">
        <v>24</v>
      </c>
      <c r="AE76" s="349">
        <f>SUM(AE72,AE74)</f>
        <v>0</v>
      </c>
      <c r="AF76" s="352" t="s">
        <v>26</v>
      </c>
      <c r="AG76" s="636"/>
      <c r="AH76" s="637"/>
      <c r="AI76" s="638"/>
      <c r="AJ76" s="636"/>
      <c r="AK76" s="637"/>
      <c r="AL76" s="638"/>
      <c r="AM76" s="354" t="s">
        <v>24</v>
      </c>
      <c r="AN76" s="349">
        <f>SUM(V76,AE76)</f>
        <v>0</v>
      </c>
      <c r="AO76" s="352" t="s">
        <v>26</v>
      </c>
      <c r="AP76" s="236"/>
      <c r="AQ76" s="236"/>
      <c r="AR76" s="236"/>
      <c r="AS76" s="236"/>
      <c r="AT76" s="236"/>
      <c r="AU76" s="236"/>
      <c r="AV76" s="236"/>
      <c r="AW76" s="236"/>
      <c r="AX76" s="236"/>
    </row>
    <row r="77" spans="1:50" ht="3.75" customHeight="1" thickBot="1" x14ac:dyDescent="0.2">
      <c r="A77" s="270"/>
      <c r="B77" s="270"/>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36"/>
      <c r="AQ77" s="236"/>
      <c r="AR77" s="236"/>
      <c r="AS77" s="236"/>
      <c r="AT77" s="236"/>
      <c r="AU77" s="236"/>
      <c r="AV77" s="236"/>
      <c r="AW77" s="236"/>
      <c r="AX77" s="236"/>
    </row>
    <row r="78" spans="1:50" ht="18.75" customHeight="1" thickBot="1" x14ac:dyDescent="0.2">
      <c r="A78" s="364" t="s">
        <v>977</v>
      </c>
      <c r="B78" s="365"/>
      <c r="C78" s="365"/>
      <c r="D78" s="365"/>
      <c r="E78" s="365"/>
      <c r="F78" s="365"/>
      <c r="G78" s="365"/>
      <c r="H78" s="365"/>
      <c r="I78" s="365"/>
      <c r="J78" s="365"/>
      <c r="K78" s="365"/>
      <c r="L78" s="365"/>
      <c r="M78" s="365"/>
      <c r="N78" s="365"/>
      <c r="O78" s="36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236"/>
      <c r="AS78" s="236"/>
      <c r="AT78" s="236"/>
      <c r="AU78" s="236"/>
      <c r="AV78" s="236"/>
      <c r="AW78" s="236"/>
      <c r="AX78" s="236"/>
    </row>
    <row r="79" spans="1:50" ht="18.75" customHeight="1" x14ac:dyDescent="0.15">
      <c r="A79" s="236"/>
      <c r="B79" s="236"/>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6"/>
      <c r="AX79" s="236"/>
    </row>
    <row r="80" spans="1:50" ht="18.75" customHeight="1" x14ac:dyDescent="0.15">
      <c r="A80" s="236"/>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row>
    <row r="81" spans="1:39" ht="18.75" customHeight="1" x14ac:dyDescent="0.15">
      <c r="A81" s="236"/>
      <c r="B81" s="236"/>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row>
    <row r="82" spans="1:39" ht="18.75" customHeight="1" x14ac:dyDescent="0.15">
      <c r="A82" s="236"/>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row>
  </sheetData>
  <sheetProtection sheet="1" objects="1" scenarios="1"/>
  <mergeCells count="253">
    <mergeCell ref="F4:X4"/>
    <mergeCell ref="AD13:AF13"/>
    <mergeCell ref="AD16:AF17"/>
    <mergeCell ref="U18:W18"/>
    <mergeCell ref="U19:W19"/>
    <mergeCell ref="U20:W20"/>
    <mergeCell ref="X18:Z18"/>
    <mergeCell ref="X19:Z19"/>
    <mergeCell ref="X20:Z20"/>
    <mergeCell ref="AA18:AC18"/>
    <mergeCell ref="AA19:AC19"/>
    <mergeCell ref="AA20:AC20"/>
    <mergeCell ref="AD18:AF18"/>
    <mergeCell ref="AD19:AF19"/>
    <mergeCell ref="AD20:AF20"/>
    <mergeCell ref="R14:AF15"/>
    <mergeCell ref="X16:Z17"/>
    <mergeCell ref="U16:W17"/>
    <mergeCell ref="R16:T17"/>
    <mergeCell ref="R18:T18"/>
    <mergeCell ref="AA16:AC17"/>
    <mergeCell ref="R20:T20"/>
    <mergeCell ref="R19:T19"/>
    <mergeCell ref="O19:Q19"/>
    <mergeCell ref="U75:W75"/>
    <mergeCell ref="X75:Z75"/>
    <mergeCell ref="AA75:AC75"/>
    <mergeCell ref="AD75:AF75"/>
    <mergeCell ref="AM73:AO73"/>
    <mergeCell ref="A75:B76"/>
    <mergeCell ref="C75:E75"/>
    <mergeCell ref="F75:H75"/>
    <mergeCell ref="I75:K76"/>
    <mergeCell ref="L75:N76"/>
    <mergeCell ref="O75:Q75"/>
    <mergeCell ref="O73:Q73"/>
    <mergeCell ref="AD73:AF73"/>
    <mergeCell ref="A73:B74"/>
    <mergeCell ref="C73:E73"/>
    <mergeCell ref="F73:H73"/>
    <mergeCell ref="I73:K74"/>
    <mergeCell ref="L73:N74"/>
    <mergeCell ref="R73:T73"/>
    <mergeCell ref="R75:T75"/>
    <mergeCell ref="AJ54:AL56"/>
    <mergeCell ref="AJ57:AL57"/>
    <mergeCell ref="AJ58:AL58"/>
    <mergeCell ref="AJ59:AL59"/>
    <mergeCell ref="AM75:AO75"/>
    <mergeCell ref="AD70:AF70"/>
    <mergeCell ref="AA70:AC70"/>
    <mergeCell ref="U73:W73"/>
    <mergeCell ref="X73:Z73"/>
    <mergeCell ref="AA73:AC73"/>
    <mergeCell ref="A67:AO68"/>
    <mergeCell ref="AG69:AI70"/>
    <mergeCell ref="AJ69:AL70"/>
    <mergeCell ref="AM69:AO70"/>
    <mergeCell ref="R59:T59"/>
    <mergeCell ref="U59:W59"/>
    <mergeCell ref="X59:Z59"/>
    <mergeCell ref="A71:B72"/>
    <mergeCell ref="C71:E71"/>
    <mergeCell ref="A69:B70"/>
    <mergeCell ref="C69:W69"/>
    <mergeCell ref="I58:K58"/>
    <mergeCell ref="L58:N58"/>
    <mergeCell ref="O58:Q58"/>
    <mergeCell ref="X69:AF69"/>
    <mergeCell ref="C70:E70"/>
    <mergeCell ref="F70:H70"/>
    <mergeCell ref="I70:K70"/>
    <mergeCell ref="AA71:AC71"/>
    <mergeCell ref="AD71:AF71"/>
    <mergeCell ref="AA59:AC59"/>
    <mergeCell ref="AD59:AF59"/>
    <mergeCell ref="F71:H71"/>
    <mergeCell ref="I71:K72"/>
    <mergeCell ref="L71:N72"/>
    <mergeCell ref="O71:Q71"/>
    <mergeCell ref="U71:W71"/>
    <mergeCell ref="X71:Z71"/>
    <mergeCell ref="L70:N70"/>
    <mergeCell ref="O70:Q70"/>
    <mergeCell ref="R70:T70"/>
    <mergeCell ref="U70:W70"/>
    <mergeCell ref="X70:Z70"/>
    <mergeCell ref="R71:T71"/>
    <mergeCell ref="C60:P60"/>
    <mergeCell ref="C61:P61"/>
    <mergeCell ref="C62:P62"/>
    <mergeCell ref="AG59:AI59"/>
    <mergeCell ref="A59:B59"/>
    <mergeCell ref="C59:E59"/>
    <mergeCell ref="F59:H59"/>
    <mergeCell ref="I59:K59"/>
    <mergeCell ref="L59:N59"/>
    <mergeCell ref="O59:Q59"/>
    <mergeCell ref="R58:T58"/>
    <mergeCell ref="U58:W58"/>
    <mergeCell ref="X58:Z58"/>
    <mergeCell ref="AA58:AC58"/>
    <mergeCell ref="AD58:AF58"/>
    <mergeCell ref="AG58:AI58"/>
    <mergeCell ref="A58:B58"/>
    <mergeCell ref="C58:E58"/>
    <mergeCell ref="F58:H58"/>
    <mergeCell ref="R57:T57"/>
    <mergeCell ref="U57:W57"/>
    <mergeCell ref="X57:Z57"/>
    <mergeCell ref="AA57:AC57"/>
    <mergeCell ref="AD57:AF57"/>
    <mergeCell ref="AG57:AI57"/>
    <mergeCell ref="A57:B57"/>
    <mergeCell ref="C57:E57"/>
    <mergeCell ref="F57:H57"/>
    <mergeCell ref="I57:K57"/>
    <mergeCell ref="L57:N57"/>
    <mergeCell ref="O57:Q57"/>
    <mergeCell ref="AG54:AI56"/>
    <mergeCell ref="R55:T56"/>
    <mergeCell ref="U55:W56"/>
    <mergeCell ref="X55:Z56"/>
    <mergeCell ref="AA55:AC56"/>
    <mergeCell ref="AG46:AI46"/>
    <mergeCell ref="L36:N36"/>
    <mergeCell ref="X36:Z37"/>
    <mergeCell ref="AD36:AF36"/>
    <mergeCell ref="AG36:AI36"/>
    <mergeCell ref="C52:AC53"/>
    <mergeCell ref="C54:E56"/>
    <mergeCell ref="F54:H56"/>
    <mergeCell ref="I54:K56"/>
    <mergeCell ref="L54:N56"/>
    <mergeCell ref="O54:Q56"/>
    <mergeCell ref="R54:AC54"/>
    <mergeCell ref="R36:T37"/>
    <mergeCell ref="C21:P21"/>
    <mergeCell ref="C22:P22"/>
    <mergeCell ref="C23:P23"/>
    <mergeCell ref="O31:Q31"/>
    <mergeCell ref="X32:Z33"/>
    <mergeCell ref="A32:B33"/>
    <mergeCell ref="C32:E32"/>
    <mergeCell ref="F32:H32"/>
    <mergeCell ref="AD54:AF56"/>
    <mergeCell ref="A52:B56"/>
    <mergeCell ref="A36:B37"/>
    <mergeCell ref="AD31:AF31"/>
    <mergeCell ref="A30:B31"/>
    <mergeCell ref="G43:T43"/>
    <mergeCell ref="A34:B35"/>
    <mergeCell ref="C34:E34"/>
    <mergeCell ref="F34:H34"/>
    <mergeCell ref="I34:K34"/>
    <mergeCell ref="U34:W35"/>
    <mergeCell ref="AA36:AC36"/>
    <mergeCell ref="A20:B20"/>
    <mergeCell ref="C20:E20"/>
    <mergeCell ref="F20:H20"/>
    <mergeCell ref="I20:K20"/>
    <mergeCell ref="L20:N20"/>
    <mergeCell ref="A19:B19"/>
    <mergeCell ref="C19:E19"/>
    <mergeCell ref="F19:H19"/>
    <mergeCell ref="I19:K19"/>
    <mergeCell ref="L19:N19"/>
    <mergeCell ref="O20:Q20"/>
    <mergeCell ref="AQ1:AQ2"/>
    <mergeCell ref="AG75:AI76"/>
    <mergeCell ref="AJ75:AL76"/>
    <mergeCell ref="AG71:AI72"/>
    <mergeCell ref="AJ71:AL72"/>
    <mergeCell ref="AG73:AI74"/>
    <mergeCell ref="AJ73:AL74"/>
    <mergeCell ref="AM32:AO32"/>
    <mergeCell ref="AG32:AI32"/>
    <mergeCell ref="AJ32:AL32"/>
    <mergeCell ref="AM36:AO36"/>
    <mergeCell ref="AP32:AR33"/>
    <mergeCell ref="AP34:AR35"/>
    <mergeCell ref="AP30:AR31"/>
    <mergeCell ref="AM31:AO31"/>
    <mergeCell ref="AM71:AO71"/>
    <mergeCell ref="AJ36:AL36"/>
    <mergeCell ref="A28:AX29"/>
    <mergeCell ref="AD52:AL53"/>
    <mergeCell ref="AV27:AX27"/>
    <mergeCell ref="I36:K36"/>
    <mergeCell ref="O36:Q37"/>
    <mergeCell ref="L34:N34"/>
    <mergeCell ref="AJ34:AL34"/>
    <mergeCell ref="AD34:AF34"/>
    <mergeCell ref="AG31:AI31"/>
    <mergeCell ref="AJ31:AL31"/>
    <mergeCell ref="O34:Q35"/>
    <mergeCell ref="R34:T35"/>
    <mergeCell ref="U32:W33"/>
    <mergeCell ref="AA32:AC32"/>
    <mergeCell ref="AA34:AC34"/>
    <mergeCell ref="U31:W31"/>
    <mergeCell ref="X31:Z31"/>
    <mergeCell ref="O32:Q33"/>
    <mergeCell ref="X34:Z35"/>
    <mergeCell ref="R31:T31"/>
    <mergeCell ref="AV30:AX31"/>
    <mergeCell ref="C30:AF30"/>
    <mergeCell ref="C36:E36"/>
    <mergeCell ref="F36:H36"/>
    <mergeCell ref="AG30:AO30"/>
    <mergeCell ref="I32:K32"/>
    <mergeCell ref="C31:E31"/>
    <mergeCell ref="F31:H31"/>
    <mergeCell ref="I31:K31"/>
    <mergeCell ref="L31:N31"/>
    <mergeCell ref="R32:T33"/>
    <mergeCell ref="L32:N32"/>
    <mergeCell ref="AA31:AC31"/>
    <mergeCell ref="AM34:AO34"/>
    <mergeCell ref="AG34:AI34"/>
    <mergeCell ref="AD32:AF32"/>
    <mergeCell ref="AV32:AX32"/>
    <mergeCell ref="AV34:AX34"/>
    <mergeCell ref="AV36:AX36"/>
    <mergeCell ref="AP36:AR37"/>
    <mergeCell ref="AS36:AU37"/>
    <mergeCell ref="AS34:AU35"/>
    <mergeCell ref="AS32:AU33"/>
    <mergeCell ref="U36:W37"/>
    <mergeCell ref="AR1:AX2"/>
    <mergeCell ref="E45:H45"/>
    <mergeCell ref="A4:D4"/>
    <mergeCell ref="E6:H6"/>
    <mergeCell ref="E8:H8"/>
    <mergeCell ref="A39:O39"/>
    <mergeCell ref="A43:E43"/>
    <mergeCell ref="O18:Q18"/>
    <mergeCell ref="O16:Q17"/>
    <mergeCell ref="L16:N17"/>
    <mergeCell ref="I16:K17"/>
    <mergeCell ref="F16:H17"/>
    <mergeCell ref="C16:E17"/>
    <mergeCell ref="C14:Q15"/>
    <mergeCell ref="A14:B17"/>
    <mergeCell ref="L18:N18"/>
    <mergeCell ref="I18:K18"/>
    <mergeCell ref="F18:H18"/>
    <mergeCell ref="C18:E18"/>
    <mergeCell ref="A18:B18"/>
    <mergeCell ref="A45:D45"/>
    <mergeCell ref="A6:D6"/>
    <mergeCell ref="A8:D8"/>
    <mergeCell ref="AS30:AU31"/>
  </mergeCells>
  <phoneticPr fontId="1"/>
  <conditionalFormatting sqref="C18">
    <cfRule type="expression" dxfId="216" priority="25">
      <formula>C18&lt;&gt;""</formula>
    </cfRule>
  </conditionalFormatting>
  <conditionalFormatting sqref="C19">
    <cfRule type="expression" dxfId="215" priority="14">
      <formula>$C$19&lt;&gt;""</formula>
    </cfRule>
  </conditionalFormatting>
  <conditionalFormatting sqref="C21">
    <cfRule type="expression" dxfId="214" priority="34">
      <formula>$C$21:$P$23&lt;&gt;""</formula>
    </cfRule>
  </conditionalFormatting>
  <conditionalFormatting sqref="C60">
    <cfRule type="expression" dxfId="213" priority="29">
      <formula>$C$60&lt;&gt;""</formula>
    </cfRule>
  </conditionalFormatting>
  <conditionalFormatting sqref="C61">
    <cfRule type="expression" dxfId="212" priority="31">
      <formula>$C$61&lt;&gt;""</formula>
    </cfRule>
  </conditionalFormatting>
  <conditionalFormatting sqref="C33:E33">
    <cfRule type="expression" dxfId="211" priority="120">
      <formula>$D$33&lt;&gt;""</formula>
    </cfRule>
  </conditionalFormatting>
  <conditionalFormatting sqref="C35:E35">
    <cfRule type="expression" dxfId="210" priority="116">
      <formula>$D$35&lt;&gt;""</formula>
    </cfRule>
  </conditionalFormatting>
  <conditionalFormatting sqref="C72:E72">
    <cfRule type="expression" dxfId="209" priority="1">
      <formula>$D$72&lt;&gt;""</formula>
    </cfRule>
  </conditionalFormatting>
  <conditionalFormatting sqref="C74:E74">
    <cfRule type="expression" dxfId="208" priority="75">
      <formula>$D$74&lt;&gt;""</formula>
    </cfRule>
  </conditionalFormatting>
  <conditionalFormatting sqref="C71:H71">
    <cfRule type="expression" dxfId="207" priority="23">
      <formula>C71&lt;&gt;""</formula>
    </cfRule>
  </conditionalFormatting>
  <conditionalFormatting sqref="C73:H73">
    <cfRule type="expression" dxfId="206" priority="82">
      <formula>C73&lt;&gt;""</formula>
    </cfRule>
  </conditionalFormatting>
  <conditionalFormatting sqref="C32:N32">
    <cfRule type="expression" dxfId="205" priority="122">
      <formula>C32&lt;&gt;""</formula>
    </cfRule>
  </conditionalFormatting>
  <conditionalFormatting sqref="C34:N34">
    <cfRule type="expression" dxfId="204" priority="92">
      <formula>C34&lt;&gt;""</formula>
    </cfRule>
  </conditionalFormatting>
  <conditionalFormatting sqref="C22:P22">
    <cfRule type="expression" dxfId="203" priority="33">
      <formula>$C$22&lt;&gt;""</formula>
    </cfRule>
  </conditionalFormatting>
  <conditionalFormatting sqref="C23:P23">
    <cfRule type="expression" dxfId="202" priority="32">
      <formula>$C$23&lt;&gt;""</formula>
    </cfRule>
  </conditionalFormatting>
  <conditionalFormatting sqref="C62:P62">
    <cfRule type="expression" dxfId="201" priority="28">
      <formula>$C$62&lt;&gt;""</formula>
    </cfRule>
  </conditionalFormatting>
  <conditionalFormatting sqref="C57:Q57 R57:AI58">
    <cfRule type="expression" dxfId="200" priority="2">
      <formula>C57&lt;&gt;""</formula>
    </cfRule>
    <cfRule type="expression" dxfId="199" priority="63">
      <formula>D1="TRUE"</formula>
    </cfRule>
  </conditionalFormatting>
  <conditionalFormatting sqref="C58:Q58">
    <cfRule type="expression" dxfId="198" priority="320">
      <formula>C58&lt;&gt;""</formula>
    </cfRule>
  </conditionalFormatting>
  <conditionalFormatting sqref="E6 E8 C18:AC19 C32:AC35 AG32:AL35 AP32:AU35">
    <cfRule type="expression" dxfId="196" priority="5">
      <formula>$AN$1=TRUE</formula>
    </cfRule>
  </conditionalFormatting>
  <conditionalFormatting sqref="E45 C57:AI58 C71:T74 X71:AC74 AG71:AL74">
    <cfRule type="expression" dxfId="194" priority="64">
      <formula>$AN$1=TRUE</formula>
    </cfRule>
  </conditionalFormatting>
  <conditionalFormatting sqref="F19">
    <cfRule type="expression" dxfId="192" priority="13">
      <formula>$F$19&lt;&gt;""</formula>
    </cfRule>
  </conditionalFormatting>
  <conditionalFormatting sqref="F18:H18">
    <cfRule type="expression" dxfId="191" priority="22">
      <formula>$F$18&lt;&gt;""</formula>
    </cfRule>
  </conditionalFormatting>
  <conditionalFormatting sqref="F33:H33">
    <cfRule type="expression" dxfId="190" priority="119">
      <formula>$G$33&lt;&gt;""</formula>
    </cfRule>
  </conditionalFormatting>
  <conditionalFormatting sqref="F35:H35">
    <cfRule type="expression" dxfId="189" priority="115">
      <formula>$G$35&lt;&gt;""</formula>
    </cfRule>
  </conditionalFormatting>
  <conditionalFormatting sqref="F72:H72">
    <cfRule type="expression" dxfId="188" priority="76">
      <formula>$G$72&lt;&gt;""</formula>
    </cfRule>
  </conditionalFormatting>
  <conditionalFormatting sqref="F74:H74">
    <cfRule type="expression" dxfId="187" priority="74">
      <formula>$G$74&lt;&gt;""</formula>
    </cfRule>
  </conditionalFormatting>
  <conditionalFormatting sqref="I19">
    <cfRule type="expression" dxfId="185" priority="12">
      <formula>$I$19&lt;&gt;""</formula>
    </cfRule>
  </conditionalFormatting>
  <conditionalFormatting sqref="I18:K18">
    <cfRule type="expression" dxfId="184" priority="21">
      <formula>$I$18&lt;&gt;""</formula>
    </cfRule>
  </conditionalFormatting>
  <conditionalFormatting sqref="I33:K33">
    <cfRule type="expression" dxfId="183" priority="118">
      <formula>$J$33&lt;&gt;""</formula>
    </cfRule>
  </conditionalFormatting>
  <conditionalFormatting sqref="I35:K35">
    <cfRule type="expression" dxfId="182" priority="114">
      <formula>$J$35&lt;&gt;""</formula>
    </cfRule>
  </conditionalFormatting>
  <conditionalFormatting sqref="I71:N74">
    <cfRule type="expression" dxfId="181" priority="65">
      <formula>I71&lt;&gt;""</formula>
    </cfRule>
  </conditionalFormatting>
  <conditionalFormatting sqref="L19">
    <cfRule type="expression" dxfId="180" priority="11">
      <formula>$L$19&lt;&gt;""</formula>
    </cfRule>
  </conditionalFormatting>
  <conditionalFormatting sqref="L18:N18">
    <cfRule type="expression" dxfId="179" priority="20">
      <formula>$L$18&lt;&gt;""</formula>
    </cfRule>
  </conditionalFormatting>
  <conditionalFormatting sqref="L33:N33">
    <cfRule type="expression" dxfId="178" priority="117">
      <formula>$M$33&lt;&gt;""</formula>
    </cfRule>
  </conditionalFormatting>
  <conditionalFormatting sqref="L35:N35">
    <cfRule type="expression" dxfId="177" priority="113">
      <formula>$M$35&lt;&gt;""</formula>
    </cfRule>
  </conditionalFormatting>
  <conditionalFormatting sqref="O19">
    <cfRule type="expression" dxfId="176" priority="10">
      <formula>$O$19&lt;&gt;""</formula>
    </cfRule>
  </conditionalFormatting>
  <conditionalFormatting sqref="O18:Q18">
    <cfRule type="expression" dxfId="175" priority="19">
      <formula>$O$18&lt;&gt;""</formula>
    </cfRule>
  </conditionalFormatting>
  <conditionalFormatting sqref="O72:Q72">
    <cfRule type="expression" dxfId="174" priority="73">
      <formula>$P$72&lt;&gt;""</formula>
    </cfRule>
  </conditionalFormatting>
  <conditionalFormatting sqref="O74:Q74">
    <cfRule type="expression" dxfId="173" priority="69">
      <formula>$P$74&lt;&gt;""</formula>
    </cfRule>
  </conditionalFormatting>
  <conditionalFormatting sqref="O71:T71">
    <cfRule type="expression" dxfId="172" priority="81">
      <formula>O71&lt;&gt;""</formula>
    </cfRule>
  </conditionalFormatting>
  <conditionalFormatting sqref="O73:T73">
    <cfRule type="expression" dxfId="171" priority="80">
      <formula>O73&lt;&gt;""</formula>
    </cfRule>
  </conditionalFormatting>
  <conditionalFormatting sqref="O32:Z35">
    <cfRule type="expression" dxfId="170" priority="94">
      <formula>O32&lt;&gt;""</formula>
    </cfRule>
  </conditionalFormatting>
  <conditionalFormatting sqref="R19">
    <cfRule type="expression" dxfId="169" priority="9">
      <formula>$R$19&lt;&gt;""</formula>
    </cfRule>
  </conditionalFormatting>
  <conditionalFormatting sqref="R18:T18">
    <cfRule type="expression" dxfId="168" priority="18">
      <formula>$R$18&lt;&gt;""</formula>
    </cfRule>
  </conditionalFormatting>
  <conditionalFormatting sqref="R72:T72">
    <cfRule type="expression" dxfId="167" priority="72">
      <formula>$S$72&lt;&gt;""</formula>
    </cfRule>
  </conditionalFormatting>
  <conditionalFormatting sqref="R74:T74">
    <cfRule type="expression" dxfId="166" priority="68">
      <formula>$S$74&lt;&gt;""</formula>
    </cfRule>
  </conditionalFormatting>
  <conditionalFormatting sqref="U18">
    <cfRule type="expression" dxfId="165" priority="17">
      <formula>$U$18&lt;&gt;""</formula>
    </cfRule>
  </conditionalFormatting>
  <conditionalFormatting sqref="U19">
    <cfRule type="expression" dxfId="164" priority="8">
      <formula>$U$19&lt;&gt;""</formula>
    </cfRule>
  </conditionalFormatting>
  <conditionalFormatting sqref="X18">
    <cfRule type="expression" dxfId="163" priority="16">
      <formula>$X$18&lt;&gt;""</formula>
    </cfRule>
  </conditionalFormatting>
  <conditionalFormatting sqref="X19">
    <cfRule type="expression" dxfId="162" priority="7">
      <formula>$X$19&lt;&gt;""</formula>
    </cfRule>
  </conditionalFormatting>
  <conditionalFormatting sqref="X72:Z72">
    <cfRule type="expression" dxfId="161" priority="71">
      <formula>$Y$72&lt;&gt;""</formula>
    </cfRule>
  </conditionalFormatting>
  <conditionalFormatting sqref="X74:Z74">
    <cfRule type="expression" dxfId="160" priority="67">
      <formula>$Y$74&lt;&gt;""</formula>
    </cfRule>
  </conditionalFormatting>
  <conditionalFormatting sqref="X71:AC71">
    <cfRule type="expression" dxfId="159" priority="79">
      <formula>X71&lt;&gt;""</formula>
    </cfRule>
  </conditionalFormatting>
  <conditionalFormatting sqref="X73:AC73">
    <cfRule type="expression" dxfId="158" priority="77">
      <formula>X73&lt;&gt;""</formula>
    </cfRule>
  </conditionalFormatting>
  <conditionalFormatting sqref="AA18">
    <cfRule type="expression" dxfId="157" priority="15">
      <formula>$AA$18&lt;&gt;""</formula>
    </cfRule>
  </conditionalFormatting>
  <conditionalFormatting sqref="AA19">
    <cfRule type="expression" dxfId="156" priority="6">
      <formula>$AA$19&lt;&gt;""</formula>
    </cfRule>
  </conditionalFormatting>
  <conditionalFormatting sqref="AA32:AC32">
    <cfRule type="expression" dxfId="155" priority="91">
      <formula>AA32&lt;&gt;""</formula>
    </cfRule>
  </conditionalFormatting>
  <conditionalFormatting sqref="AA33:AC33">
    <cfRule type="expression" dxfId="154" priority="112">
      <formula>$AB$33&lt;&gt;""</formula>
    </cfRule>
  </conditionalFormatting>
  <conditionalFormatting sqref="AA34:AC34">
    <cfRule type="expression" dxfId="153" priority="90">
      <formula>AA34&lt;&gt;""</formula>
    </cfRule>
  </conditionalFormatting>
  <conditionalFormatting sqref="AA35:AC35">
    <cfRule type="expression" dxfId="152" priority="111">
      <formula>$AB$35&lt;&gt;""</formula>
    </cfRule>
  </conditionalFormatting>
  <conditionalFormatting sqref="AA72:AC72">
    <cfRule type="expression" dxfId="151" priority="70">
      <formula>$AB$72&lt;&gt;""</formula>
    </cfRule>
  </conditionalFormatting>
  <conditionalFormatting sqref="AA74:AC74">
    <cfRule type="expression" dxfId="150" priority="66">
      <formula>$AB$74&lt;&gt;""</formula>
    </cfRule>
  </conditionalFormatting>
  <conditionalFormatting sqref="AG71 AL72">
    <cfRule type="expression" dxfId="149" priority="1030">
      <formula>AN1="TRUE"</formula>
    </cfRule>
  </conditionalFormatting>
  <conditionalFormatting sqref="AG33:AI33">
    <cfRule type="expression" dxfId="148" priority="110">
      <formula>$AH$33&lt;&gt;""</formula>
    </cfRule>
  </conditionalFormatting>
  <conditionalFormatting sqref="AG35:AI35">
    <cfRule type="expression" dxfId="147" priority="109">
      <formula>$AH$35&lt;&gt;""</formula>
    </cfRule>
  </conditionalFormatting>
  <conditionalFormatting sqref="AG32:AL32">
    <cfRule type="expression" dxfId="146" priority="89">
      <formula>AG32&lt;&gt;""</formula>
    </cfRule>
  </conditionalFormatting>
  <conditionalFormatting sqref="AG34:AL34">
    <cfRule type="expression" dxfId="145" priority="88">
      <formula>AG34&lt;&gt;""</formula>
    </cfRule>
  </conditionalFormatting>
  <conditionalFormatting sqref="AG71:AL74">
    <cfRule type="expression" dxfId="143" priority="83">
      <formula>AG71&lt;&gt;""</formula>
    </cfRule>
  </conditionalFormatting>
  <conditionalFormatting sqref="AJ33:AL33">
    <cfRule type="expression" dxfId="142" priority="108">
      <formula>$AK$33&lt;&gt;""</formula>
    </cfRule>
  </conditionalFormatting>
  <conditionalFormatting sqref="AJ35:AL35">
    <cfRule type="expression" dxfId="141" priority="107">
      <formula>$AK$35&lt;&gt;""</formula>
    </cfRule>
  </conditionalFormatting>
  <conditionalFormatting sqref="AO1:AX2">
    <cfRule type="expression" dxfId="140" priority="35">
      <formula>$AN$1=TRUE</formula>
    </cfRule>
  </conditionalFormatting>
  <conditionalFormatting sqref="AP32:AU35">
    <cfRule type="expression" dxfId="139" priority="93">
      <formula>AP32&lt;&gt;""</formula>
    </cfRule>
  </conditionalFormatting>
  <dataValidations count="1">
    <dataValidation type="list" allowBlank="1" showInputMessage="1" showErrorMessage="1" sqref="H10:H13 H46:H51" xr:uid="{00000000-0002-0000-0100-000000000000}">
      <formula1>"　,女子校,共学校"</formula1>
    </dataValidation>
  </dataValidations>
  <pageMargins left="0.70866141732283472" right="0.59055118110236227" top="0.6692913385826772" bottom="0.39370078740157483" header="0.31496062992125984" footer="0.31496062992125984"/>
  <pageSetup paperSize="8"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40</xdr:col>
                    <xdr:colOff>9525</xdr:colOff>
                    <xdr:row>0</xdr:row>
                    <xdr:rowOff>114300</xdr:rowOff>
                  </from>
                  <to>
                    <xdr:col>42</xdr:col>
                    <xdr:colOff>28575</xdr:colOff>
                    <xdr:row>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44606FC4-1C9E-4D82-B2A7-3971C261C19A}">
            <xm:f>表紙!$AJ$25&lt;&gt;""</xm:f>
            <x14:dxf>
              <font>
                <color theme="0"/>
              </font>
              <fill>
                <patternFill>
                  <bgColor theme="0"/>
                </patternFill>
              </fill>
            </x14:dxf>
          </x14:cfRule>
          <xm:sqref>B3:R3 F4</xm:sqref>
        </x14:conditionalFormatting>
        <x14:conditionalFormatting xmlns:xm="http://schemas.microsoft.com/office/excel/2006/main">
          <x14:cfRule type="expression" priority="123" id="{D5FD1971-67BC-499F-94A5-B575DBBA659E}">
            <xm:f>表紙!$AJ$25&lt;&gt;""</xm:f>
            <x14:dxf>
              <fill>
                <patternFill>
                  <bgColor rgb="FFFFFF99"/>
                </patternFill>
              </fill>
            </x14:dxf>
          </x14:cfRule>
          <xm:sqref>C32:AC35 AG32:AL35 AP32:AU35 AO1:AX2 C18:AC19 E6:H6 E8:H8</xm:sqref>
        </x14:conditionalFormatting>
        <x14:conditionalFormatting xmlns:xm="http://schemas.microsoft.com/office/excel/2006/main">
          <x14:cfRule type="cellIs" priority="3" operator="between" id="{DAA085F2-60E6-498B-A49E-818E354A592E}">
            <xm:f>生徒数【非表示にする】!$D$10</xm:f>
            <xm:f>生徒数【非表示にする】!$D$11</xm:f>
            <x14:dxf>
              <fill>
                <patternFill>
                  <bgColor theme="0"/>
                </patternFill>
              </fill>
            </x14:dxf>
          </x14:cfRule>
          <xm:sqref>E8 E45</xm:sqref>
        </x14:conditionalFormatting>
        <x14:conditionalFormatting xmlns:xm="http://schemas.microsoft.com/office/excel/2006/main">
          <x14:cfRule type="cellIs" priority="24" operator="between" id="{728042E2-8140-460A-BA7B-E32749DB1DC9}">
            <xm:f>生徒数【非表示にする】!$D$6</xm:f>
            <xm:f>生徒数【非表示にする】!$D$7</xm:f>
            <x14:dxf>
              <fill>
                <patternFill>
                  <bgColor theme="0"/>
                </patternFill>
              </fill>
            </x14:dxf>
          </x14:cfRule>
          <xm:sqref>E6:H6</xm:sqref>
        </x14:conditionalFormatting>
        <x14:conditionalFormatting xmlns:xm="http://schemas.microsoft.com/office/excel/2006/main">
          <x14:cfRule type="expression" priority="4" id="{756201D5-B835-4186-B584-4940D248158D}">
            <xm:f>表紙!$AJ$26&lt;&gt;""</xm:f>
            <x14:dxf>
              <font>
                <color theme="0"/>
              </font>
              <fill>
                <patternFill>
                  <bgColor theme="0"/>
                </patternFill>
              </fill>
            </x14:dxf>
          </x14:cfRule>
          <xm:sqref>G43:T43</xm:sqref>
        </x14:conditionalFormatting>
        <x14:conditionalFormatting xmlns:xm="http://schemas.microsoft.com/office/excel/2006/main">
          <x14:cfRule type="expression" priority="84" id="{D246D05E-96D5-4DE7-B081-14DE955B7BD9}">
            <xm:f>表紙!$AJ$26&lt;&gt;""</xm:f>
            <x14:dxf>
              <fill>
                <patternFill>
                  <bgColor rgb="FFFFFF99"/>
                </patternFill>
              </fill>
            </x14:dxf>
          </x14:cfRule>
          <xm:sqref>AG71:AL74 C71:T74 X71:AC74 E45:H45 C57:AI58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4CF1C41-3D60-4C9D-A78B-A605920064B1}">
          <x14:formula1>
            <xm:f>生徒数【非表示にする】!$D$5:$D$7</xm:f>
          </x14:formula1>
          <xm:sqref>E6</xm:sqref>
        </x14:dataValidation>
        <x14:dataValidation type="list" allowBlank="1" showInputMessage="1" showErrorMessage="1" xr:uid="{39CE980E-4AE0-43DE-9D7B-164B1BEC058F}">
          <x14:formula1>
            <xm:f>生徒数【非表示にする】!$D$9:$D$11</xm:f>
          </x14:formula1>
          <xm:sqref>E8 E45:H45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B8E0-B22E-4342-B642-71629D8A399F}">
  <sheetPr>
    <tabColor rgb="FFCCFF99"/>
    <pageSetUpPr fitToPage="1"/>
  </sheetPr>
  <dimension ref="A1:AW50"/>
  <sheetViews>
    <sheetView workbookViewId="0">
      <selection activeCell="AE26" sqref="AE26"/>
    </sheetView>
  </sheetViews>
  <sheetFormatPr defaultRowHeight="13.5" x14ac:dyDescent="0.15"/>
  <cols>
    <col min="1" max="1" width="10.125" style="286" customWidth="1"/>
    <col min="2" max="8" width="4.875" style="286" customWidth="1"/>
    <col min="9" max="23" width="4.5" style="286" customWidth="1"/>
    <col min="24" max="26" width="0.875" style="286" customWidth="1"/>
    <col min="27" max="27" width="1.25" style="286" customWidth="1"/>
    <col min="28" max="28" width="5.625" style="286" customWidth="1"/>
    <col min="29" max="33" width="9" style="286"/>
    <col min="34" max="34" width="4.5" style="286" customWidth="1"/>
    <col min="35" max="35" width="9" style="286"/>
    <col min="36" max="36" width="4.5" style="286" customWidth="1"/>
    <col min="37" max="37" width="9" style="286"/>
    <col min="38" max="38" width="9" style="286" customWidth="1"/>
    <col min="39" max="39" width="7.125" style="286" customWidth="1"/>
    <col min="40" max="40" width="2.75" style="286" customWidth="1"/>
    <col min="41" max="41" width="4.375" style="286" customWidth="1"/>
    <col min="42" max="42" width="4.625" style="286" customWidth="1"/>
    <col min="43" max="44" width="7.125" style="286" customWidth="1"/>
    <col min="45" max="45" width="6.875" style="286" customWidth="1"/>
    <col min="46" max="46" width="7.25" style="286" customWidth="1"/>
    <col min="47" max="47" width="5.75" style="286" customWidth="1"/>
    <col min="48" max="48" width="9" style="286"/>
    <col min="49" max="49" width="9" style="286" hidden="1" customWidth="1"/>
    <col min="50" max="50" width="0" style="286" hidden="1" customWidth="1"/>
    <col min="51" max="16384" width="9" style="286"/>
  </cols>
  <sheetData>
    <row r="1" spans="1:49" ht="18.75" customHeight="1" x14ac:dyDescent="0.15">
      <c r="AJ1" s="282"/>
      <c r="AL1" s="282" t="b">
        <v>0</v>
      </c>
      <c r="AM1" s="924"/>
      <c r="AN1" s="924"/>
      <c r="AO1" s="913" t="s">
        <v>862</v>
      </c>
      <c r="AP1" s="923" t="s">
        <v>944</v>
      </c>
      <c r="AQ1" s="923"/>
      <c r="AR1" s="923"/>
      <c r="AS1" s="923"/>
      <c r="AT1" s="923"/>
    </row>
    <row r="2" spans="1:49" ht="18.75" customHeight="1" x14ac:dyDescent="0.15">
      <c r="AJ2" s="243"/>
      <c r="AK2" s="243"/>
      <c r="AM2" s="924"/>
      <c r="AN2" s="924"/>
      <c r="AO2" s="913"/>
      <c r="AP2" s="923"/>
      <c r="AQ2" s="923"/>
      <c r="AR2" s="923"/>
      <c r="AS2" s="923"/>
      <c r="AT2" s="923"/>
    </row>
    <row r="3" spans="1:49" ht="9" customHeight="1" x14ac:dyDescent="0.15"/>
    <row r="4" spans="1:49" ht="36" customHeight="1" x14ac:dyDescent="0.15">
      <c r="A4" s="284" t="s">
        <v>1002</v>
      </c>
      <c r="B4" s="368"/>
      <c r="C4" s="369"/>
      <c r="D4" s="369"/>
      <c r="E4" s="369"/>
      <c r="F4" s="369"/>
      <c r="G4" s="369"/>
      <c r="H4" s="369"/>
      <c r="I4" s="369"/>
      <c r="J4" s="369"/>
      <c r="K4" s="369"/>
      <c r="L4" s="369"/>
      <c r="M4" s="369"/>
      <c r="N4" s="369"/>
      <c r="O4" s="369"/>
      <c r="P4" s="369"/>
      <c r="Q4" s="370"/>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236"/>
    </row>
    <row r="5" spans="1:49" ht="17.25" x14ac:dyDescent="0.15">
      <c r="A5" s="278"/>
      <c r="B5" s="320"/>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W5" s="286" t="str">
        <f>表紙!G23</f>
        <v/>
      </c>
    </row>
    <row r="6" spans="1:49" ht="18.75" customHeight="1" thickBot="1" x14ac:dyDescent="0.2">
      <c r="A6" s="269" t="s">
        <v>1003</v>
      </c>
      <c r="B6" s="236"/>
      <c r="C6" s="236"/>
      <c r="D6" s="236"/>
      <c r="E6" s="236"/>
      <c r="F6" s="236"/>
      <c r="G6" s="236"/>
      <c r="H6" s="236"/>
      <c r="I6" s="236"/>
      <c r="J6" s="236"/>
      <c r="K6" s="236"/>
      <c r="L6" s="236"/>
      <c r="M6" s="236"/>
      <c r="N6" s="236"/>
      <c r="O6" s="236"/>
      <c r="P6" s="236"/>
      <c r="Q6" s="236"/>
      <c r="R6" s="236"/>
      <c r="S6" s="236"/>
      <c r="T6" s="236"/>
      <c r="U6" s="236"/>
      <c r="V6" s="371" t="s">
        <v>61</v>
      </c>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W6" s="286" t="e">
        <f>VLOOKUP(Ⅱ.生徒納付金!AW5,生徒数【非表示にする】!G2:W69,17,FALSE)</f>
        <v>#N/A</v>
      </c>
    </row>
    <row r="7" spans="1:49" ht="18.75" customHeight="1" thickTop="1" x14ac:dyDescent="0.15">
      <c r="A7" s="926" t="s">
        <v>76</v>
      </c>
      <c r="B7" s="927"/>
      <c r="C7" s="927"/>
      <c r="D7" s="927"/>
      <c r="E7" s="927"/>
      <c r="F7" s="927"/>
      <c r="G7" s="927"/>
      <c r="H7" s="928"/>
      <c r="I7" s="926" t="s">
        <v>0</v>
      </c>
      <c r="J7" s="927"/>
      <c r="K7" s="927"/>
      <c r="L7" s="927"/>
      <c r="M7" s="927"/>
      <c r="N7" s="927"/>
      <c r="O7" s="927" t="s">
        <v>13</v>
      </c>
      <c r="P7" s="927"/>
      <c r="Q7" s="927"/>
      <c r="R7" s="927" t="s">
        <v>14</v>
      </c>
      <c r="S7" s="927"/>
      <c r="T7" s="927"/>
      <c r="U7" s="927"/>
      <c r="V7" s="927"/>
      <c r="W7" s="928"/>
      <c r="X7" s="270"/>
      <c r="Y7" s="270"/>
      <c r="Z7" s="270"/>
      <c r="AA7" s="861" t="s">
        <v>903</v>
      </c>
      <c r="AB7" s="862"/>
      <c r="AC7" s="862"/>
      <c r="AD7" s="862"/>
      <c r="AE7" s="862"/>
      <c r="AF7" s="862"/>
      <c r="AG7" s="862"/>
      <c r="AH7" s="862"/>
      <c r="AI7" s="862"/>
      <c r="AJ7" s="862"/>
      <c r="AK7" s="862"/>
      <c r="AL7" s="862"/>
      <c r="AM7" s="862"/>
      <c r="AN7" s="862"/>
      <c r="AO7" s="862"/>
      <c r="AP7" s="862"/>
      <c r="AQ7" s="862"/>
      <c r="AR7" s="862"/>
      <c r="AS7" s="862"/>
      <c r="AT7" s="863"/>
      <c r="AU7" s="321"/>
    </row>
    <row r="8" spans="1:49" ht="18.75" customHeight="1" thickBot="1" x14ac:dyDescent="0.2">
      <c r="A8" s="929"/>
      <c r="B8" s="930"/>
      <c r="C8" s="930"/>
      <c r="D8" s="930"/>
      <c r="E8" s="930"/>
      <c r="F8" s="930"/>
      <c r="G8" s="930"/>
      <c r="H8" s="931"/>
      <c r="I8" s="932" t="s">
        <v>57</v>
      </c>
      <c r="J8" s="933"/>
      <c r="K8" s="933"/>
      <c r="L8" s="933" t="s">
        <v>58</v>
      </c>
      <c r="M8" s="933"/>
      <c r="N8" s="933"/>
      <c r="O8" s="930"/>
      <c r="P8" s="930"/>
      <c r="Q8" s="930"/>
      <c r="R8" s="934" t="s">
        <v>59</v>
      </c>
      <c r="S8" s="934"/>
      <c r="T8" s="934"/>
      <c r="U8" s="934" t="s">
        <v>60</v>
      </c>
      <c r="V8" s="934"/>
      <c r="W8" s="935"/>
      <c r="X8" s="372"/>
      <c r="Y8" s="372"/>
      <c r="Z8" s="372"/>
      <c r="AA8" s="846" t="s">
        <v>937</v>
      </c>
      <c r="AB8" s="847"/>
      <c r="AC8" s="847"/>
      <c r="AD8" s="847"/>
      <c r="AE8" s="847"/>
      <c r="AF8" s="847"/>
      <c r="AG8" s="847"/>
      <c r="AH8" s="847"/>
      <c r="AI8" s="847"/>
      <c r="AJ8" s="847"/>
      <c r="AK8" s="847"/>
      <c r="AL8" s="847"/>
      <c r="AM8" s="847"/>
      <c r="AN8" s="847"/>
      <c r="AO8" s="847"/>
      <c r="AP8" s="847"/>
      <c r="AQ8" s="847"/>
      <c r="AR8" s="847"/>
      <c r="AS8" s="847"/>
      <c r="AT8" s="848"/>
      <c r="AU8" s="217"/>
    </row>
    <row r="9" spans="1:49" ht="18.75" customHeight="1" x14ac:dyDescent="0.15">
      <c r="A9" s="864" t="s">
        <v>931</v>
      </c>
      <c r="B9" s="865"/>
      <c r="C9" s="865"/>
      <c r="D9" s="866"/>
      <c r="E9" s="919" t="s">
        <v>51</v>
      </c>
      <c r="F9" s="920"/>
      <c r="G9" s="920"/>
      <c r="H9" s="921"/>
      <c r="I9" s="922"/>
      <c r="J9" s="917"/>
      <c r="K9" s="917"/>
      <c r="L9" s="917"/>
      <c r="M9" s="917"/>
      <c r="N9" s="917"/>
      <c r="O9" s="917"/>
      <c r="P9" s="917"/>
      <c r="Q9" s="917"/>
      <c r="R9" s="917"/>
      <c r="S9" s="917"/>
      <c r="T9" s="917"/>
      <c r="U9" s="917"/>
      <c r="V9" s="917"/>
      <c r="W9" s="918"/>
      <c r="X9" s="203"/>
      <c r="Y9" s="203"/>
      <c r="Z9" s="203"/>
      <c r="AA9" s="846" t="s">
        <v>896</v>
      </c>
      <c r="AB9" s="847"/>
      <c r="AC9" s="847"/>
      <c r="AD9" s="847"/>
      <c r="AE9" s="847"/>
      <c r="AF9" s="847"/>
      <c r="AG9" s="847"/>
      <c r="AH9" s="847"/>
      <c r="AI9" s="847"/>
      <c r="AJ9" s="847"/>
      <c r="AK9" s="847"/>
      <c r="AL9" s="847"/>
      <c r="AM9" s="847"/>
      <c r="AN9" s="847"/>
      <c r="AO9" s="847"/>
      <c r="AP9" s="847"/>
      <c r="AQ9" s="847"/>
      <c r="AR9" s="847"/>
      <c r="AS9" s="847"/>
      <c r="AT9" s="848"/>
      <c r="AU9" s="217"/>
    </row>
    <row r="10" spans="1:49" ht="18.75" customHeight="1" x14ac:dyDescent="0.15">
      <c r="A10" s="867"/>
      <c r="B10" s="868"/>
      <c r="C10" s="868"/>
      <c r="D10" s="869"/>
      <c r="E10" s="893" t="s">
        <v>52</v>
      </c>
      <c r="F10" s="893"/>
      <c r="G10" s="893"/>
      <c r="H10" s="894"/>
      <c r="I10" s="895"/>
      <c r="J10" s="896"/>
      <c r="K10" s="896"/>
      <c r="L10" s="896"/>
      <c r="M10" s="896"/>
      <c r="N10" s="896"/>
      <c r="O10" s="896"/>
      <c r="P10" s="896"/>
      <c r="Q10" s="896"/>
      <c r="R10" s="896"/>
      <c r="S10" s="896"/>
      <c r="T10" s="896"/>
      <c r="U10" s="896"/>
      <c r="V10" s="896"/>
      <c r="W10" s="909"/>
      <c r="X10" s="203"/>
      <c r="Y10" s="203"/>
      <c r="Z10" s="203"/>
      <c r="AA10" s="914" t="s">
        <v>897</v>
      </c>
      <c r="AB10" s="915"/>
      <c r="AC10" s="915"/>
      <c r="AD10" s="915"/>
      <c r="AE10" s="915"/>
      <c r="AF10" s="915"/>
      <c r="AG10" s="915"/>
      <c r="AH10" s="915"/>
      <c r="AI10" s="915"/>
      <c r="AJ10" s="915"/>
      <c r="AK10" s="915"/>
      <c r="AL10" s="915"/>
      <c r="AM10" s="915"/>
      <c r="AN10" s="915"/>
      <c r="AO10" s="915"/>
      <c r="AP10" s="915"/>
      <c r="AQ10" s="915"/>
      <c r="AR10" s="915"/>
      <c r="AS10" s="915"/>
      <c r="AT10" s="916"/>
      <c r="AU10" s="216"/>
    </row>
    <row r="11" spans="1:49" ht="18.75" customHeight="1" x14ac:dyDescent="0.15">
      <c r="A11" s="867"/>
      <c r="B11" s="868"/>
      <c r="C11" s="868"/>
      <c r="D11" s="869"/>
      <c r="E11" s="893" t="s">
        <v>53</v>
      </c>
      <c r="F11" s="893"/>
      <c r="G11" s="893"/>
      <c r="H11" s="894"/>
      <c r="I11" s="895"/>
      <c r="J11" s="896"/>
      <c r="K11" s="896"/>
      <c r="L11" s="896"/>
      <c r="M11" s="896"/>
      <c r="N11" s="896"/>
      <c r="O11" s="896"/>
      <c r="P11" s="896"/>
      <c r="Q11" s="896"/>
      <c r="R11" s="896"/>
      <c r="S11" s="896"/>
      <c r="T11" s="896"/>
      <c r="U11" s="896"/>
      <c r="V11" s="896"/>
      <c r="W11" s="909"/>
      <c r="X11" s="203"/>
      <c r="Y11" s="203"/>
      <c r="Z11" s="203"/>
      <c r="AA11" s="846" t="s">
        <v>898</v>
      </c>
      <c r="AB11" s="847"/>
      <c r="AC11" s="847"/>
      <c r="AD11" s="847"/>
      <c r="AE11" s="847"/>
      <c r="AF11" s="847"/>
      <c r="AG11" s="847"/>
      <c r="AH11" s="847"/>
      <c r="AI11" s="847"/>
      <c r="AJ11" s="847"/>
      <c r="AK11" s="847"/>
      <c r="AL11" s="847"/>
      <c r="AM11" s="847"/>
      <c r="AN11" s="847"/>
      <c r="AO11" s="847"/>
      <c r="AP11" s="847"/>
      <c r="AQ11" s="847"/>
      <c r="AR11" s="847"/>
      <c r="AS11" s="847"/>
      <c r="AT11" s="848"/>
      <c r="AU11" s="217"/>
    </row>
    <row r="12" spans="1:49" ht="18.75" customHeight="1" x14ac:dyDescent="0.15">
      <c r="A12" s="867"/>
      <c r="B12" s="868"/>
      <c r="C12" s="868"/>
      <c r="D12" s="869"/>
      <c r="E12" s="893" t="s">
        <v>55</v>
      </c>
      <c r="F12" s="893"/>
      <c r="G12" s="893"/>
      <c r="H12" s="894"/>
      <c r="I12" s="895"/>
      <c r="J12" s="896"/>
      <c r="K12" s="896"/>
      <c r="L12" s="896"/>
      <c r="M12" s="896"/>
      <c r="N12" s="896"/>
      <c r="O12" s="896"/>
      <c r="P12" s="896"/>
      <c r="Q12" s="896"/>
      <c r="R12" s="896"/>
      <c r="S12" s="896"/>
      <c r="T12" s="896"/>
      <c r="U12" s="896"/>
      <c r="V12" s="896"/>
      <c r="W12" s="909"/>
      <c r="X12" s="203"/>
      <c r="Y12" s="203"/>
      <c r="Z12" s="203"/>
      <c r="AA12" s="846" t="s">
        <v>899</v>
      </c>
      <c r="AB12" s="847"/>
      <c r="AC12" s="847"/>
      <c r="AD12" s="847"/>
      <c r="AE12" s="847"/>
      <c r="AF12" s="847"/>
      <c r="AG12" s="847"/>
      <c r="AH12" s="847"/>
      <c r="AI12" s="847"/>
      <c r="AJ12" s="847"/>
      <c r="AK12" s="847"/>
      <c r="AL12" s="847"/>
      <c r="AM12" s="847"/>
      <c r="AN12" s="847"/>
      <c r="AO12" s="847"/>
      <c r="AP12" s="847"/>
      <c r="AQ12" s="847"/>
      <c r="AR12" s="847"/>
      <c r="AS12" s="847"/>
      <c r="AT12" s="848"/>
      <c r="AU12" s="217"/>
    </row>
    <row r="13" spans="1:49" ht="18.75" customHeight="1" thickBot="1" x14ac:dyDescent="0.2">
      <c r="A13" s="870"/>
      <c r="B13" s="871"/>
      <c r="C13" s="871"/>
      <c r="D13" s="872"/>
      <c r="E13" s="888" t="s">
        <v>77</v>
      </c>
      <c r="F13" s="888"/>
      <c r="G13" s="888"/>
      <c r="H13" s="889"/>
      <c r="I13" s="890">
        <f>SUM(I9:K12)</f>
        <v>0</v>
      </c>
      <c r="J13" s="891"/>
      <c r="K13" s="891"/>
      <c r="L13" s="891">
        <f>SUM(L9:N12)</f>
        <v>0</v>
      </c>
      <c r="M13" s="891"/>
      <c r="N13" s="891"/>
      <c r="O13" s="891">
        <f>SUM(O9:Q12)</f>
        <v>0</v>
      </c>
      <c r="P13" s="891"/>
      <c r="Q13" s="891"/>
      <c r="R13" s="891">
        <f>SUM(R9:T12)</f>
        <v>0</v>
      </c>
      <c r="S13" s="891"/>
      <c r="T13" s="891"/>
      <c r="U13" s="891">
        <f>SUM(U9:W12)</f>
        <v>0</v>
      </c>
      <c r="V13" s="891"/>
      <c r="W13" s="892"/>
      <c r="X13" s="203"/>
      <c r="Y13" s="203"/>
      <c r="Z13" s="203"/>
      <c r="AA13" s="846" t="s">
        <v>900</v>
      </c>
      <c r="AB13" s="847"/>
      <c r="AC13" s="847"/>
      <c r="AD13" s="847"/>
      <c r="AE13" s="847"/>
      <c r="AF13" s="847"/>
      <c r="AG13" s="847"/>
      <c r="AH13" s="847"/>
      <c r="AI13" s="847"/>
      <c r="AJ13" s="847"/>
      <c r="AK13" s="847"/>
      <c r="AL13" s="847"/>
      <c r="AM13" s="847"/>
      <c r="AN13" s="847"/>
      <c r="AO13" s="847"/>
      <c r="AP13" s="847"/>
      <c r="AQ13" s="847"/>
      <c r="AR13" s="847"/>
      <c r="AS13" s="847"/>
      <c r="AT13" s="848"/>
      <c r="AU13" s="217"/>
    </row>
    <row r="14" spans="1:49" ht="18.75" customHeight="1" x14ac:dyDescent="0.15">
      <c r="A14" s="873" t="s">
        <v>932</v>
      </c>
      <c r="B14" s="874"/>
      <c r="C14" s="874"/>
      <c r="D14" s="875"/>
      <c r="E14" s="919" t="s">
        <v>98</v>
      </c>
      <c r="F14" s="919"/>
      <c r="G14" s="919"/>
      <c r="H14" s="936"/>
      <c r="I14" s="937"/>
      <c r="J14" s="938"/>
      <c r="K14" s="938"/>
      <c r="L14" s="938"/>
      <c r="M14" s="938"/>
      <c r="N14" s="938"/>
      <c r="O14" s="938"/>
      <c r="P14" s="938"/>
      <c r="Q14" s="938"/>
      <c r="R14" s="938"/>
      <c r="S14" s="938"/>
      <c r="T14" s="938"/>
      <c r="U14" s="938"/>
      <c r="V14" s="938"/>
      <c r="W14" s="939"/>
      <c r="X14" s="203"/>
      <c r="Y14" s="203"/>
      <c r="Z14" s="203"/>
      <c r="AA14" s="846" t="s">
        <v>901</v>
      </c>
      <c r="AB14" s="847"/>
      <c r="AC14" s="847"/>
      <c r="AD14" s="847"/>
      <c r="AE14" s="847"/>
      <c r="AF14" s="847"/>
      <c r="AG14" s="847"/>
      <c r="AH14" s="847"/>
      <c r="AI14" s="847"/>
      <c r="AJ14" s="847"/>
      <c r="AK14" s="847"/>
      <c r="AL14" s="847"/>
      <c r="AM14" s="847"/>
      <c r="AN14" s="847"/>
      <c r="AO14" s="847"/>
      <c r="AP14" s="847"/>
      <c r="AQ14" s="847"/>
      <c r="AR14" s="847"/>
      <c r="AS14" s="847"/>
      <c r="AT14" s="848"/>
      <c r="AU14" s="217"/>
    </row>
    <row r="15" spans="1:49" ht="18.75" customHeight="1" thickBot="1" x14ac:dyDescent="0.2">
      <c r="A15" s="876"/>
      <c r="B15" s="877"/>
      <c r="C15" s="877"/>
      <c r="D15" s="878"/>
      <c r="E15" s="893" t="s">
        <v>56</v>
      </c>
      <c r="F15" s="893"/>
      <c r="G15" s="893"/>
      <c r="H15" s="894"/>
      <c r="I15" s="910"/>
      <c r="J15" s="911"/>
      <c r="K15" s="912"/>
      <c r="L15" s="896"/>
      <c r="M15" s="896"/>
      <c r="N15" s="896"/>
      <c r="O15" s="896"/>
      <c r="P15" s="896"/>
      <c r="Q15" s="896"/>
      <c r="R15" s="896"/>
      <c r="S15" s="896"/>
      <c r="T15" s="896"/>
      <c r="U15" s="896"/>
      <c r="V15" s="896"/>
      <c r="W15" s="909"/>
      <c r="X15" s="203"/>
      <c r="Y15" s="203"/>
      <c r="Z15" s="203"/>
      <c r="AA15" s="849" t="s">
        <v>902</v>
      </c>
      <c r="AB15" s="850"/>
      <c r="AC15" s="850"/>
      <c r="AD15" s="850"/>
      <c r="AE15" s="850"/>
      <c r="AF15" s="850"/>
      <c r="AG15" s="850"/>
      <c r="AH15" s="850"/>
      <c r="AI15" s="850"/>
      <c r="AJ15" s="850"/>
      <c r="AK15" s="850"/>
      <c r="AL15" s="850"/>
      <c r="AM15" s="850"/>
      <c r="AN15" s="850"/>
      <c r="AO15" s="850"/>
      <c r="AP15" s="850"/>
      <c r="AQ15" s="850"/>
      <c r="AR15" s="850"/>
      <c r="AS15" s="850"/>
      <c r="AT15" s="851"/>
      <c r="AU15" s="216"/>
    </row>
    <row r="16" spans="1:49" ht="18.75" customHeight="1" thickTop="1" x14ac:dyDescent="0.15">
      <c r="A16" s="876"/>
      <c r="B16" s="877"/>
      <c r="C16" s="877"/>
      <c r="D16" s="878"/>
      <c r="E16" s="893" t="s">
        <v>53</v>
      </c>
      <c r="F16" s="893"/>
      <c r="G16" s="893"/>
      <c r="H16" s="894"/>
      <c r="I16" s="895"/>
      <c r="J16" s="896"/>
      <c r="K16" s="896"/>
      <c r="L16" s="896"/>
      <c r="M16" s="896"/>
      <c r="N16" s="896"/>
      <c r="O16" s="896"/>
      <c r="P16" s="896"/>
      <c r="Q16" s="896"/>
      <c r="R16" s="896"/>
      <c r="S16" s="896"/>
      <c r="T16" s="896"/>
      <c r="U16" s="896"/>
      <c r="V16" s="896"/>
      <c r="W16" s="909"/>
      <c r="X16" s="203"/>
      <c r="Y16" s="203"/>
      <c r="Z16" s="203"/>
      <c r="AA16" s="203"/>
      <c r="AB16" s="2"/>
      <c r="AC16" s="2"/>
      <c r="AD16" s="2"/>
      <c r="AE16" s="2"/>
      <c r="AF16" s="2"/>
      <c r="AG16" s="2"/>
      <c r="AH16" s="2"/>
      <c r="AI16" s="2"/>
      <c r="AJ16" s="2"/>
      <c r="AK16" s="2"/>
      <c r="AL16" s="2"/>
      <c r="AM16" s="2"/>
      <c r="AN16" s="2"/>
      <c r="AO16" s="2"/>
      <c r="AP16" s="2"/>
      <c r="AQ16" s="2"/>
      <c r="AR16" s="2"/>
      <c r="AS16" s="2"/>
      <c r="AT16" s="2"/>
      <c r="AU16" s="2"/>
    </row>
    <row r="17" spans="1:47" ht="18.75" customHeight="1" thickBot="1" x14ac:dyDescent="0.2">
      <c r="A17" s="876"/>
      <c r="B17" s="877"/>
      <c r="C17" s="877"/>
      <c r="D17" s="878"/>
      <c r="E17" s="893" t="s">
        <v>54</v>
      </c>
      <c r="F17" s="893"/>
      <c r="G17" s="893"/>
      <c r="H17" s="894"/>
      <c r="I17" s="895"/>
      <c r="J17" s="896"/>
      <c r="K17" s="896"/>
      <c r="L17" s="896"/>
      <c r="M17" s="896"/>
      <c r="N17" s="896"/>
      <c r="O17" s="896"/>
      <c r="P17" s="896"/>
      <c r="Q17" s="896"/>
      <c r="R17" s="896"/>
      <c r="S17" s="896"/>
      <c r="T17" s="896"/>
      <c r="U17" s="896"/>
      <c r="V17" s="896"/>
      <c r="W17" s="909"/>
      <c r="X17" s="203"/>
      <c r="Y17" s="203"/>
      <c r="Z17" s="203"/>
      <c r="AA17" s="925" t="s">
        <v>284</v>
      </c>
      <c r="AB17" s="925"/>
      <c r="AC17" s="236"/>
      <c r="AD17" s="236"/>
      <c r="AE17" s="236"/>
      <c r="AF17" s="236"/>
      <c r="AG17" s="236"/>
      <c r="AH17" s="236"/>
      <c r="AI17" s="236"/>
      <c r="AJ17" s="236"/>
      <c r="AK17" s="236"/>
      <c r="AL17" s="236"/>
      <c r="AM17" s="236"/>
      <c r="AN17" s="236"/>
      <c r="AO17" s="236"/>
      <c r="AP17" s="236"/>
      <c r="AQ17" s="236"/>
      <c r="AR17" s="236"/>
      <c r="AS17" s="236"/>
      <c r="AT17" s="236"/>
      <c r="AU17" s="373"/>
    </row>
    <row r="18" spans="1:47" ht="18.75" customHeight="1" x14ac:dyDescent="0.15">
      <c r="A18" s="876"/>
      <c r="B18" s="877"/>
      <c r="C18" s="877"/>
      <c r="D18" s="878"/>
      <c r="E18" s="893" t="s">
        <v>55</v>
      </c>
      <c r="F18" s="893"/>
      <c r="G18" s="893"/>
      <c r="H18" s="894"/>
      <c r="I18" s="895"/>
      <c r="J18" s="896"/>
      <c r="K18" s="896"/>
      <c r="L18" s="896"/>
      <c r="M18" s="896"/>
      <c r="N18" s="896"/>
      <c r="O18" s="896"/>
      <c r="P18" s="896"/>
      <c r="Q18" s="896"/>
      <c r="R18" s="896"/>
      <c r="S18" s="896"/>
      <c r="T18" s="896"/>
      <c r="U18" s="896"/>
      <c r="V18" s="896"/>
      <c r="W18" s="909"/>
      <c r="X18" s="203"/>
      <c r="Y18" s="203"/>
      <c r="Z18" s="203"/>
      <c r="AA18" s="852" t="s">
        <v>939</v>
      </c>
      <c r="AB18" s="853"/>
      <c r="AC18" s="853"/>
      <c r="AD18" s="853"/>
      <c r="AE18" s="853"/>
      <c r="AF18" s="853"/>
      <c r="AG18" s="853"/>
      <c r="AH18" s="853"/>
      <c r="AI18" s="853"/>
      <c r="AJ18" s="853"/>
      <c r="AK18" s="853"/>
      <c r="AL18" s="853"/>
      <c r="AM18" s="853"/>
      <c r="AN18" s="853"/>
      <c r="AO18" s="853"/>
      <c r="AP18" s="853"/>
      <c r="AQ18" s="853"/>
      <c r="AR18" s="853"/>
      <c r="AS18" s="853"/>
      <c r="AT18" s="854"/>
      <c r="AU18" s="374"/>
    </row>
    <row r="19" spans="1:47" ht="18.75" customHeight="1" thickBot="1" x14ac:dyDescent="0.2">
      <c r="A19" s="879"/>
      <c r="B19" s="880"/>
      <c r="C19" s="880"/>
      <c r="D19" s="881"/>
      <c r="E19" s="888" t="s">
        <v>78</v>
      </c>
      <c r="F19" s="888"/>
      <c r="G19" s="888"/>
      <c r="H19" s="889"/>
      <c r="I19" s="890">
        <f>SUM(I14:K18)</f>
        <v>0</v>
      </c>
      <c r="J19" s="891"/>
      <c r="K19" s="891"/>
      <c r="L19" s="891">
        <f>SUM(L14:N18)</f>
        <v>0</v>
      </c>
      <c r="M19" s="891"/>
      <c r="N19" s="891"/>
      <c r="O19" s="891">
        <f>SUM(O14:Q18)</f>
        <v>0</v>
      </c>
      <c r="P19" s="891"/>
      <c r="Q19" s="891"/>
      <c r="R19" s="891">
        <f>SUM(R14:T18)</f>
        <v>0</v>
      </c>
      <c r="S19" s="891"/>
      <c r="T19" s="891"/>
      <c r="U19" s="891">
        <f>SUM(U14:W18)</f>
        <v>0</v>
      </c>
      <c r="V19" s="891"/>
      <c r="W19" s="892"/>
      <c r="X19" s="203"/>
      <c r="Y19" s="203"/>
      <c r="Z19" s="203"/>
      <c r="AA19" s="855"/>
      <c r="AB19" s="856"/>
      <c r="AC19" s="856"/>
      <c r="AD19" s="856"/>
      <c r="AE19" s="856"/>
      <c r="AF19" s="856"/>
      <c r="AG19" s="856"/>
      <c r="AH19" s="856"/>
      <c r="AI19" s="856"/>
      <c r="AJ19" s="856"/>
      <c r="AK19" s="856"/>
      <c r="AL19" s="856"/>
      <c r="AM19" s="856"/>
      <c r="AN19" s="856"/>
      <c r="AO19" s="856"/>
      <c r="AP19" s="856"/>
      <c r="AQ19" s="856"/>
      <c r="AR19" s="856"/>
      <c r="AS19" s="856"/>
      <c r="AT19" s="857"/>
      <c r="AU19" s="374"/>
    </row>
    <row r="20" spans="1:47" ht="18.75" customHeight="1" thickBot="1" x14ac:dyDescent="0.2">
      <c r="A20" s="882" t="s">
        <v>79</v>
      </c>
      <c r="B20" s="883"/>
      <c r="C20" s="883"/>
      <c r="D20" s="883"/>
      <c r="E20" s="883"/>
      <c r="F20" s="883"/>
      <c r="G20" s="883"/>
      <c r="H20" s="884"/>
      <c r="I20" s="885"/>
      <c r="J20" s="886"/>
      <c r="K20" s="886"/>
      <c r="L20" s="886"/>
      <c r="M20" s="886"/>
      <c r="N20" s="886"/>
      <c r="O20" s="886"/>
      <c r="P20" s="886"/>
      <c r="Q20" s="886"/>
      <c r="R20" s="886"/>
      <c r="S20" s="886"/>
      <c r="T20" s="886"/>
      <c r="U20" s="886"/>
      <c r="V20" s="886"/>
      <c r="W20" s="887"/>
      <c r="X20" s="203"/>
      <c r="Y20" s="203"/>
      <c r="Z20" s="203"/>
      <c r="AA20" s="855"/>
      <c r="AB20" s="856"/>
      <c r="AC20" s="856"/>
      <c r="AD20" s="856"/>
      <c r="AE20" s="856"/>
      <c r="AF20" s="856"/>
      <c r="AG20" s="856"/>
      <c r="AH20" s="856"/>
      <c r="AI20" s="856"/>
      <c r="AJ20" s="856"/>
      <c r="AK20" s="856"/>
      <c r="AL20" s="856"/>
      <c r="AM20" s="856"/>
      <c r="AN20" s="856"/>
      <c r="AO20" s="856"/>
      <c r="AP20" s="856"/>
      <c r="AQ20" s="856"/>
      <c r="AR20" s="856"/>
      <c r="AS20" s="856"/>
      <c r="AT20" s="857"/>
      <c r="AU20" s="374"/>
    </row>
    <row r="21" spans="1:47" ht="18.75" customHeight="1" thickBot="1" x14ac:dyDescent="0.2">
      <c r="A21" s="906" t="s">
        <v>80</v>
      </c>
      <c r="B21" s="907"/>
      <c r="C21" s="907"/>
      <c r="D21" s="907"/>
      <c r="E21" s="907"/>
      <c r="F21" s="907"/>
      <c r="G21" s="907"/>
      <c r="H21" s="908"/>
      <c r="I21" s="903"/>
      <c r="J21" s="904"/>
      <c r="K21" s="904"/>
      <c r="L21" s="904"/>
      <c r="M21" s="904"/>
      <c r="N21" s="904"/>
      <c r="O21" s="904"/>
      <c r="P21" s="904"/>
      <c r="Q21" s="904"/>
      <c r="R21" s="904"/>
      <c r="S21" s="904"/>
      <c r="T21" s="904"/>
      <c r="U21" s="904"/>
      <c r="V21" s="904"/>
      <c r="W21" s="905"/>
      <c r="X21" s="203"/>
      <c r="Y21" s="203"/>
      <c r="Z21" s="203"/>
      <c r="AA21" s="858"/>
      <c r="AB21" s="859"/>
      <c r="AC21" s="859"/>
      <c r="AD21" s="859"/>
      <c r="AE21" s="859"/>
      <c r="AF21" s="859"/>
      <c r="AG21" s="859"/>
      <c r="AH21" s="859"/>
      <c r="AI21" s="859"/>
      <c r="AJ21" s="859"/>
      <c r="AK21" s="859"/>
      <c r="AL21" s="859"/>
      <c r="AM21" s="859"/>
      <c r="AN21" s="859"/>
      <c r="AO21" s="859"/>
      <c r="AP21" s="859"/>
      <c r="AQ21" s="859"/>
      <c r="AR21" s="859"/>
      <c r="AS21" s="859"/>
      <c r="AT21" s="860"/>
      <c r="AU21" s="374"/>
    </row>
    <row r="22" spans="1:47" ht="18.75" customHeight="1" thickTop="1" thickBot="1" x14ac:dyDescent="0.2">
      <c r="A22" s="900" t="s">
        <v>81</v>
      </c>
      <c r="B22" s="901"/>
      <c r="C22" s="901"/>
      <c r="D22" s="901"/>
      <c r="E22" s="901"/>
      <c r="F22" s="901"/>
      <c r="G22" s="901"/>
      <c r="H22" s="902"/>
      <c r="I22" s="897">
        <f>SUM(I13,I19,I20,I21)</f>
        <v>0</v>
      </c>
      <c r="J22" s="898"/>
      <c r="K22" s="898"/>
      <c r="L22" s="898">
        <f>SUM(L13,L19,L20,L21)</f>
        <v>0</v>
      </c>
      <c r="M22" s="898"/>
      <c r="N22" s="898"/>
      <c r="O22" s="898">
        <f>SUM(O13,O19,O20,O21)</f>
        <v>0</v>
      </c>
      <c r="P22" s="898"/>
      <c r="Q22" s="898"/>
      <c r="R22" s="898">
        <f>SUM(R13,R19,R20,R21)</f>
        <v>0</v>
      </c>
      <c r="S22" s="898"/>
      <c r="T22" s="898"/>
      <c r="U22" s="898">
        <f>SUM(U13,U19,U20,U21)</f>
        <v>0</v>
      </c>
      <c r="V22" s="898"/>
      <c r="W22" s="899"/>
      <c r="X22" s="203"/>
      <c r="Y22" s="203"/>
      <c r="Z22" s="203"/>
      <c r="AA22" s="375"/>
    </row>
    <row r="23" spans="1:47" x14ac:dyDescent="0.15">
      <c r="E23" s="236"/>
      <c r="F23" s="236"/>
      <c r="G23" s="236"/>
      <c r="H23" s="236"/>
      <c r="I23" s="236"/>
      <c r="J23" s="236"/>
      <c r="K23" s="236"/>
      <c r="L23" s="236"/>
      <c r="M23" s="236"/>
      <c r="N23" s="236"/>
      <c r="O23" s="236"/>
      <c r="P23" s="236"/>
      <c r="Q23" s="236"/>
      <c r="R23" s="236"/>
      <c r="S23" s="236"/>
      <c r="T23" s="236"/>
      <c r="U23" s="236"/>
      <c r="V23" s="236"/>
      <c r="W23" s="236"/>
      <c r="X23" s="203"/>
      <c r="Y23" s="203"/>
      <c r="Z23" s="203"/>
      <c r="AA23" s="375"/>
    </row>
    <row r="24" spans="1:47" x14ac:dyDescent="0.15">
      <c r="A24" s="845" t="str">
        <f>IF(I9&gt;35000,"【エラー】入学検定料が35,000円を上回っています。正しい場合には訂正不要です。",IF(L9&gt;35000,"【エラー】入学検定料が35,000円を上回っています。正しい場合には訂正不要です。",IF(O9&gt;35000,"【エラー】入学検定料が3万5千円を上回っています。正しい場合には訂正不要です。",IF(R9&gt;35000,"【エラー】入学検定料が35,000円を上回っています。正しい場合には訂正不要です。",IF(U9&gt;35000,"【エラー】入学検定料が35,000円を上回っています。正しい場合には訂正不要です。","")))))</f>
        <v/>
      </c>
      <c r="B24" s="845"/>
      <c r="C24" s="845"/>
      <c r="D24" s="845"/>
      <c r="E24" s="845"/>
      <c r="F24" s="845"/>
      <c r="G24" s="845"/>
      <c r="H24" s="845"/>
      <c r="I24" s="845"/>
      <c r="J24" s="845"/>
      <c r="K24" s="845"/>
      <c r="L24" s="845"/>
      <c r="M24" s="845"/>
      <c r="N24" s="845"/>
      <c r="O24" s="845"/>
      <c r="P24" s="375"/>
      <c r="Q24" s="375"/>
      <c r="R24" s="375"/>
      <c r="S24" s="375"/>
      <c r="T24" s="375"/>
      <c r="U24" s="375"/>
      <c r="V24" s="375"/>
      <c r="W24" s="375"/>
      <c r="X24" s="236"/>
      <c r="Y24" s="236"/>
      <c r="Z24" s="236"/>
      <c r="AA24" s="375"/>
    </row>
    <row r="25" spans="1:47" ht="16.5" customHeight="1" x14ac:dyDescent="0.15">
      <c r="A25" s="377" t="str">
        <f>IF(AND(I14&gt;0,I14&lt;100000),"【エラー】授業料が10万円を下回っています。年額になっているか確認してください。正しい場合には訂正不要です。",IF(AND(L14&gt;0,L14&lt;100000),"【エラー】授業料が10万円を下回っています。年額になっているか確認してください。正しい場合には訂正不要です。",IF(AND(O14&gt;0,O14&lt;100000),"【エラー】授業料が10万円を下回っています。年額になっているか確認してください。正しい場合には訂正不要です。",IF(AND(R14&gt;0,R14&lt;100000),"【エラー】授業料が10万円を下回っています。年額になっているか確認してください。正しい場合には訂正不要です。",IF(AND(U14&gt;0,U14&lt;100000),"【エラー】授業料が10万円を下回っています。年額になっているか確認してください。正しい場合には訂正不要です。",IF(I14&gt;2000000,"【エラー】授業料が200万円を上回っています。桁数を確認してください。正しい場合には訂正不要です。",IF(L14&gt;2000000,"【エラー】授業料が200万円を上回っています。桁数を確認してください。正しい場合には訂正不要です。",IF(O14&gt;2000000,"【エラー】授業料が200万円を上回っています。桁数を確認してください。正しい場合には訂正不要です。",IF(R14&gt;2000000,"【エラー】授業料が200万円を上回っています。桁数を確認してください。正しい場合には訂正不要です。",IF(U14&gt;2000000,"【エラー】授業料が200万円を上回っています。桁数を確認してください。正しい場合には訂正不要です。",""))))))))))</f>
        <v/>
      </c>
      <c r="B25" s="377"/>
      <c r="C25" s="377"/>
      <c r="D25" s="377"/>
      <c r="E25" s="377"/>
      <c r="F25" s="377"/>
      <c r="G25" s="377"/>
      <c r="H25" s="377"/>
      <c r="I25" s="377"/>
      <c r="J25" s="377"/>
      <c r="K25" s="377"/>
      <c r="L25" s="377"/>
      <c r="M25" s="377"/>
      <c r="N25" s="377"/>
      <c r="O25" s="377"/>
      <c r="P25" s="376"/>
      <c r="Q25" s="376"/>
      <c r="R25" s="376"/>
      <c r="S25" s="376"/>
      <c r="T25" s="376"/>
      <c r="U25" s="375"/>
      <c r="V25" s="375"/>
      <c r="W25" s="375"/>
      <c r="X25" s="375"/>
      <c r="Y25" s="375"/>
      <c r="Z25" s="375"/>
    </row>
    <row r="26" spans="1:47" ht="16.5" customHeight="1" x14ac:dyDescent="0.15">
      <c r="A26" s="375"/>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c r="Z26" s="375"/>
    </row>
    <row r="27" spans="1:47" x14ac:dyDescent="0.15">
      <c r="A27" s="375"/>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row>
    <row r="28" spans="1:47" x14ac:dyDescent="0.15">
      <c r="A28" s="375"/>
      <c r="B28" s="375"/>
      <c r="C28" s="375"/>
      <c r="D28" s="375"/>
      <c r="X28" s="375"/>
      <c r="Y28" s="375"/>
      <c r="Z28" s="375"/>
    </row>
    <row r="30" spans="1:47" ht="16.5" customHeight="1" x14ac:dyDescent="0.15"/>
    <row r="38" s="286" customFormat="1" ht="16.5" customHeight="1" x14ac:dyDescent="0.15"/>
    <row r="39" s="286" customFormat="1" ht="16.5" customHeight="1" x14ac:dyDescent="0.15"/>
    <row r="40" s="286" customFormat="1" ht="16.5" customHeight="1" x14ac:dyDescent="0.15"/>
    <row r="41" s="286" customFormat="1" ht="16.5" customHeight="1" x14ac:dyDescent="0.15"/>
    <row r="49" s="286" customFormat="1" ht="18.75" customHeight="1" x14ac:dyDescent="0.15"/>
    <row r="50" s="286" customFormat="1" ht="18.75" customHeight="1" x14ac:dyDescent="0.15"/>
  </sheetData>
  <sheetProtection sheet="1" objects="1" scenarios="1"/>
  <mergeCells count="109">
    <mergeCell ref="AA17:AB17"/>
    <mergeCell ref="A7:H8"/>
    <mergeCell ref="I7:N7"/>
    <mergeCell ref="O7:Q8"/>
    <mergeCell ref="R7:W7"/>
    <mergeCell ref="I8:K8"/>
    <mergeCell ref="L8:N8"/>
    <mergeCell ref="R8:T8"/>
    <mergeCell ref="U8:W8"/>
    <mergeCell ref="E12:H12"/>
    <mergeCell ref="I12:K12"/>
    <mergeCell ref="L12:N12"/>
    <mergeCell ref="O12:Q12"/>
    <mergeCell ref="R12:T12"/>
    <mergeCell ref="U12:W12"/>
    <mergeCell ref="AA12:AT12"/>
    <mergeCell ref="E14:H14"/>
    <mergeCell ref="I14:K14"/>
    <mergeCell ref="L14:N14"/>
    <mergeCell ref="O14:Q14"/>
    <mergeCell ref="R14:T14"/>
    <mergeCell ref="U14:W14"/>
    <mergeCell ref="E15:H15"/>
    <mergeCell ref="E13:H13"/>
    <mergeCell ref="AO1:AO2"/>
    <mergeCell ref="AA10:AT10"/>
    <mergeCell ref="AA11:AT11"/>
    <mergeCell ref="U9:W9"/>
    <mergeCell ref="E10:H10"/>
    <mergeCell ref="I10:K10"/>
    <mergeCell ref="L10:N10"/>
    <mergeCell ref="O10:Q10"/>
    <mergeCell ref="R10:T10"/>
    <mergeCell ref="U10:W10"/>
    <mergeCell ref="E9:H9"/>
    <mergeCell ref="I9:K9"/>
    <mergeCell ref="L9:N9"/>
    <mergeCell ref="O9:Q9"/>
    <mergeCell ref="R9:T9"/>
    <mergeCell ref="E11:H11"/>
    <mergeCell ref="I11:K11"/>
    <mergeCell ref="L11:N11"/>
    <mergeCell ref="O11:Q11"/>
    <mergeCell ref="R11:T11"/>
    <mergeCell ref="U11:W11"/>
    <mergeCell ref="AP1:AT2"/>
    <mergeCell ref="AM1:AN2"/>
    <mergeCell ref="I13:K13"/>
    <mergeCell ref="L13:N13"/>
    <mergeCell ref="O13:Q13"/>
    <mergeCell ref="R13:T13"/>
    <mergeCell ref="U13:W13"/>
    <mergeCell ref="I15:K15"/>
    <mergeCell ref="L15:N15"/>
    <mergeCell ref="O15:Q15"/>
    <mergeCell ref="R15:T15"/>
    <mergeCell ref="U15:W15"/>
    <mergeCell ref="E16:H16"/>
    <mergeCell ref="I16:K16"/>
    <mergeCell ref="L16:N16"/>
    <mergeCell ref="O16:Q16"/>
    <mergeCell ref="R16:T16"/>
    <mergeCell ref="O18:Q18"/>
    <mergeCell ref="R18:T18"/>
    <mergeCell ref="U18:W18"/>
    <mergeCell ref="U16:W16"/>
    <mergeCell ref="E17:H17"/>
    <mergeCell ref="I17:K17"/>
    <mergeCell ref="L17:N17"/>
    <mergeCell ref="O17:Q17"/>
    <mergeCell ref="R17:T17"/>
    <mergeCell ref="U17:W17"/>
    <mergeCell ref="L18:N18"/>
    <mergeCell ref="I22:K22"/>
    <mergeCell ref="L22:N22"/>
    <mergeCell ref="O22:Q22"/>
    <mergeCell ref="R22:T22"/>
    <mergeCell ref="U22:W22"/>
    <mergeCell ref="A22:H22"/>
    <mergeCell ref="I21:K21"/>
    <mergeCell ref="L21:N21"/>
    <mergeCell ref="O21:Q21"/>
    <mergeCell ref="R21:T21"/>
    <mergeCell ref="U21:W21"/>
    <mergeCell ref="A21:H21"/>
    <mergeCell ref="A24:O24"/>
    <mergeCell ref="AA13:AT13"/>
    <mergeCell ref="AA14:AT14"/>
    <mergeCell ref="AA15:AT15"/>
    <mergeCell ref="AA18:AT21"/>
    <mergeCell ref="AA7:AT7"/>
    <mergeCell ref="AA8:AT8"/>
    <mergeCell ref="AA9:AT9"/>
    <mergeCell ref="A9:D13"/>
    <mergeCell ref="A14:D19"/>
    <mergeCell ref="A20:H20"/>
    <mergeCell ref="I20:K20"/>
    <mergeCell ref="L20:N20"/>
    <mergeCell ref="O20:Q20"/>
    <mergeCell ref="R20:T20"/>
    <mergeCell ref="U20:W20"/>
    <mergeCell ref="E19:H19"/>
    <mergeCell ref="I19:K19"/>
    <mergeCell ref="L19:N19"/>
    <mergeCell ref="O19:Q19"/>
    <mergeCell ref="R19:T19"/>
    <mergeCell ref="U19:W19"/>
    <mergeCell ref="E18:H18"/>
    <mergeCell ref="I18:K18"/>
  </mergeCells>
  <phoneticPr fontId="1"/>
  <conditionalFormatting sqref="A24:O24">
    <cfRule type="expression" dxfId="138" priority="6">
      <formula>$A$24&lt;&gt;""</formula>
    </cfRule>
  </conditionalFormatting>
  <conditionalFormatting sqref="A25:T25">
    <cfRule type="expression" dxfId="137" priority="5">
      <formula>$A$25:$T$25&lt;&gt;""</formula>
    </cfRule>
  </conditionalFormatting>
  <conditionalFormatting sqref="I9:W12 I14:W18 I20:W21">
    <cfRule type="expression" dxfId="135" priority="2">
      <formula>$AL$1=TRUE</formula>
    </cfRule>
  </conditionalFormatting>
  <conditionalFormatting sqref="I9:W12">
    <cfRule type="expression" dxfId="134" priority="19">
      <formula>I9&lt;&gt;""</formula>
    </cfRule>
  </conditionalFormatting>
  <conditionalFormatting sqref="I14:W18">
    <cfRule type="expression" dxfId="133" priority="4">
      <formula>I14&lt;&gt;""</formula>
    </cfRule>
  </conditionalFormatting>
  <conditionalFormatting sqref="I20:W21">
    <cfRule type="expression" dxfId="132" priority="3">
      <formula>I20&lt;&gt;""</formula>
    </cfRule>
  </conditionalFormatting>
  <conditionalFormatting sqref="AM1 AO1:AP1">
    <cfRule type="expression" dxfId="128" priority="568">
      <formula>$AL$1=TRUE</formula>
    </cfRule>
  </conditionalFormatting>
  <pageMargins left="0.7" right="0.7" top="0.75" bottom="0.75" header="0.3" footer="0.3"/>
  <pageSetup paperSize="8"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38</xdr:col>
                    <xdr:colOff>19050</xdr:colOff>
                    <xdr:row>0</xdr:row>
                    <xdr:rowOff>123825</xdr:rowOff>
                  </from>
                  <to>
                    <xdr:col>39</xdr:col>
                    <xdr:colOff>152400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65" id="{5FAA4090-DFBC-4AEC-9592-4FDE8E320C86}">
            <xm:f>表紙!$AJ$24&lt;&gt;""</xm:f>
            <x14:dxf>
              <fill>
                <patternFill>
                  <bgColor rgb="FFFFFF99"/>
                </patternFill>
              </fill>
            </x14:dxf>
          </x14:cfRule>
          <xm:sqref>I9:N12 I14:N18 I20:N21</xm:sqref>
        </x14:conditionalFormatting>
        <x14:conditionalFormatting xmlns:xm="http://schemas.microsoft.com/office/excel/2006/main">
          <x14:cfRule type="expression" priority="21" id="{05C74286-92D1-4094-BDC6-C4F189809905}">
            <xm:f>表紙!$AJ$25&lt;&gt;""</xm:f>
            <x14:dxf>
              <fill>
                <patternFill>
                  <bgColor rgb="FFFFFF99"/>
                </patternFill>
              </fill>
            </x14:dxf>
          </x14:cfRule>
          <xm:sqref>O9:Q12 O14:Q18 O20:Q21</xm:sqref>
        </x14:conditionalFormatting>
        <x14:conditionalFormatting xmlns:xm="http://schemas.microsoft.com/office/excel/2006/main">
          <x14:cfRule type="expression" priority="1" id="{0B6B127B-1E37-49BA-B694-12154E86537A}">
            <xm:f>表紙!$G$22=生徒数【非表示にする】!$F$19</xm:f>
            <x14:dxf>
              <font>
                <b/>
                <i val="0"/>
                <color rgb="FFFF0066"/>
              </font>
            </x14:dxf>
          </x14:cfRule>
          <xm:sqref>Q4</xm:sqref>
        </x14:conditionalFormatting>
        <x14:conditionalFormatting xmlns:xm="http://schemas.microsoft.com/office/excel/2006/main">
          <x14:cfRule type="expression" priority="20" id="{67146FB7-F710-4668-A2B6-1F43A422E044}">
            <xm:f>表紙!$AJ$26&lt;&gt;""</xm:f>
            <x14:dxf>
              <fill>
                <patternFill>
                  <bgColor rgb="FFFFFF99"/>
                </patternFill>
              </fill>
            </x14:dxf>
          </x14:cfRule>
          <xm:sqref>R9:W12 R14:W18 R20:W21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6741C-91A5-4F13-AB6C-27352CA1E50D}">
  <sheetPr>
    <tabColor rgb="FFFFFFCC"/>
    <pageSetUpPr fitToPage="1"/>
  </sheetPr>
  <dimension ref="A1:BA67"/>
  <sheetViews>
    <sheetView workbookViewId="0">
      <selection activeCell="L20" sqref="L20:O20"/>
    </sheetView>
  </sheetViews>
  <sheetFormatPr defaultColWidth="4.5" defaultRowHeight="18.75" customHeight="1" x14ac:dyDescent="0.15"/>
  <cols>
    <col min="1" max="12" width="4.5" style="229"/>
    <col min="13" max="13" width="4.5" style="229" customWidth="1"/>
    <col min="14" max="23" width="4.5" style="229"/>
    <col min="24" max="25" width="4.5" style="229" customWidth="1"/>
    <col min="26" max="28" width="0.875" style="229" customWidth="1"/>
    <col min="29" max="29" width="4.5" style="229" customWidth="1"/>
    <col min="30" max="30" width="5.625" style="229" customWidth="1"/>
    <col min="31" max="35" width="4.5" style="229"/>
    <col min="36" max="36" width="4.5" style="229" customWidth="1"/>
    <col min="37" max="37" width="4.5" style="229"/>
    <col min="38" max="38" width="4.5" style="229" customWidth="1"/>
    <col min="39" max="41" width="4.5" style="229"/>
    <col min="42" max="42" width="3.25" style="229" customWidth="1"/>
    <col min="43" max="43" width="5.25" style="229" customWidth="1"/>
    <col min="44" max="48" width="4.5" style="229"/>
    <col min="49" max="49" width="4.5" style="229" customWidth="1"/>
    <col min="50" max="16384" width="4.5" style="229"/>
  </cols>
  <sheetData>
    <row r="1" spans="1:53" ht="18.75" customHeight="1" x14ac:dyDescent="0.15">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L1" s="236"/>
      <c r="AQ1" s="317" t="b">
        <v>0</v>
      </c>
      <c r="AR1" s="367"/>
      <c r="AS1" s="367"/>
      <c r="AT1" s="913" t="s">
        <v>862</v>
      </c>
      <c r="AU1" s="923" t="s">
        <v>944</v>
      </c>
      <c r="AV1" s="923"/>
      <c r="AW1" s="923"/>
      <c r="AX1" s="923"/>
      <c r="AY1" s="923"/>
      <c r="AZ1" s="923"/>
      <c r="BA1" s="923"/>
    </row>
    <row r="2" spans="1:53" ht="18.75" customHeight="1" x14ac:dyDescent="0.15">
      <c r="A2" s="236"/>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Q2" s="286"/>
      <c r="AR2" s="367"/>
      <c r="AS2" s="367"/>
      <c r="AT2" s="913"/>
      <c r="AU2" s="923"/>
      <c r="AV2" s="923"/>
      <c r="AW2" s="923"/>
      <c r="AX2" s="923"/>
      <c r="AY2" s="923"/>
      <c r="AZ2" s="923"/>
      <c r="BA2" s="923"/>
    </row>
    <row r="3" spans="1:53" ht="9" customHeight="1" x14ac:dyDescent="0.15">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row>
    <row r="4" spans="1:53" ht="36" customHeight="1" x14ac:dyDescent="0.15">
      <c r="A4" s="284" t="s">
        <v>1011</v>
      </c>
      <c r="B4" s="284"/>
      <c r="C4" s="284"/>
      <c r="D4" s="284"/>
      <c r="E4" s="284"/>
      <c r="F4" s="284"/>
      <c r="G4" s="284"/>
      <c r="H4" s="284"/>
      <c r="I4" s="284"/>
      <c r="J4" s="284"/>
      <c r="K4" s="284"/>
      <c r="L4" s="284"/>
      <c r="M4" s="284"/>
      <c r="N4" s="284"/>
      <c r="O4" s="284"/>
      <c r="P4" s="378"/>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row>
    <row r="5" spans="1:53" ht="13.5" customHeight="1" x14ac:dyDescent="0.15">
      <c r="A5" s="278"/>
      <c r="B5" s="278"/>
      <c r="C5" s="278"/>
      <c r="D5" s="320"/>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row>
    <row r="6" spans="1:53" ht="18.75" customHeight="1" x14ac:dyDescent="0.15">
      <c r="A6" s="971" t="s">
        <v>1012</v>
      </c>
      <c r="B6" s="971"/>
      <c r="C6" s="971"/>
      <c r="D6" s="971"/>
      <c r="E6" s="971"/>
      <c r="F6" s="971"/>
      <c r="G6" s="971"/>
      <c r="H6" s="971"/>
      <c r="I6" s="971"/>
      <c r="J6" s="971"/>
      <c r="K6" s="971"/>
      <c r="L6" s="971"/>
      <c r="M6" s="971"/>
      <c r="N6" s="971"/>
      <c r="O6" s="971"/>
      <c r="P6" s="971"/>
      <c r="Q6" s="971"/>
      <c r="R6" s="236"/>
      <c r="S6" s="236"/>
      <c r="T6" s="236"/>
      <c r="U6" s="236"/>
      <c r="V6" s="236"/>
      <c r="W6" s="236"/>
      <c r="X6" s="379"/>
      <c r="Y6" s="379"/>
      <c r="Z6" s="379"/>
      <c r="AA6" s="379"/>
      <c r="AB6" s="379"/>
      <c r="AC6" s="379"/>
      <c r="AD6" s="236"/>
      <c r="AE6" s="973" t="s">
        <v>924</v>
      </c>
      <c r="AF6" s="973"/>
      <c r="AG6" s="973"/>
      <c r="AH6" s="973"/>
      <c r="AI6" s="973"/>
      <c r="AJ6" s="973"/>
      <c r="AK6" s="973"/>
      <c r="AL6" s="973"/>
      <c r="AM6" s="973"/>
      <c r="AN6" s="380"/>
      <c r="AO6" s="380"/>
      <c r="AP6" s="380"/>
      <c r="AQ6" s="380"/>
      <c r="AR6" s="380"/>
      <c r="AS6" s="380"/>
      <c r="AT6" s="380"/>
      <c r="AU6" s="380"/>
      <c r="AV6" s="380"/>
      <c r="AW6" s="380"/>
    </row>
    <row r="7" spans="1:53" ht="18.75" customHeight="1" thickBot="1" x14ac:dyDescent="0.2">
      <c r="B7" s="279"/>
      <c r="C7" s="279"/>
      <c r="D7" s="236"/>
      <c r="E7" s="236"/>
      <c r="F7" s="236"/>
      <c r="G7" s="236"/>
      <c r="H7" s="236"/>
      <c r="I7" s="236"/>
      <c r="J7" s="236"/>
      <c r="K7" s="236"/>
      <c r="L7" s="236"/>
      <c r="M7" s="236"/>
      <c r="N7" s="236"/>
      <c r="O7" s="236"/>
      <c r="P7" s="236"/>
      <c r="Q7" s="236"/>
      <c r="R7" s="236"/>
      <c r="S7" s="236"/>
      <c r="T7" s="236"/>
      <c r="X7" s="270"/>
      <c r="Y7" s="270"/>
      <c r="Z7" s="270"/>
      <c r="AA7" s="270"/>
      <c r="AB7" s="270"/>
      <c r="AC7" s="270"/>
      <c r="AD7" s="236"/>
      <c r="AE7" s="381"/>
      <c r="AF7" s="381"/>
      <c r="AG7" s="381"/>
      <c r="AH7" s="381"/>
      <c r="AI7" s="381"/>
      <c r="AJ7" s="381"/>
      <c r="AK7" s="381"/>
      <c r="AL7" s="381"/>
      <c r="AM7" s="381"/>
      <c r="AN7" s="381"/>
      <c r="AO7" s="381"/>
      <c r="AP7" s="381"/>
      <c r="AQ7" s="381"/>
      <c r="AR7" s="381"/>
      <c r="AS7" s="381"/>
      <c r="AT7" s="381"/>
      <c r="AU7" s="381"/>
      <c r="AV7" s="381"/>
      <c r="AW7" s="381"/>
      <c r="AZ7" s="282" t="s">
        <v>864</v>
      </c>
    </row>
    <row r="8" spans="1:53" ht="15" customHeight="1" x14ac:dyDescent="0.15">
      <c r="X8" s="270"/>
      <c r="Y8" s="270"/>
      <c r="Z8" s="270"/>
      <c r="AA8" s="270"/>
      <c r="AB8" s="270"/>
      <c r="AC8" s="270"/>
      <c r="AD8" s="236"/>
      <c r="AE8" s="524" t="s">
        <v>969</v>
      </c>
      <c r="AF8" s="525"/>
      <c r="AG8" s="525"/>
      <c r="AH8" s="525"/>
      <c r="AI8" s="525"/>
      <c r="AJ8" s="525"/>
      <c r="AK8" s="525"/>
      <c r="AL8" s="525"/>
      <c r="AM8" s="525"/>
      <c r="AN8" s="525"/>
      <c r="AO8" s="525"/>
      <c r="AP8" s="525"/>
      <c r="AQ8" s="525"/>
      <c r="AR8" s="525"/>
      <c r="AS8" s="525"/>
      <c r="AT8" s="525"/>
      <c r="AU8" s="525"/>
      <c r="AV8" s="525"/>
      <c r="AW8" s="526"/>
      <c r="AZ8" s="282"/>
    </row>
    <row r="9" spans="1:53" ht="15" customHeight="1" thickBot="1" x14ac:dyDescent="0.2">
      <c r="U9" s="972" t="s">
        <v>33</v>
      </c>
      <c r="V9" s="972"/>
      <c r="W9" s="972"/>
      <c r="X9" s="270"/>
      <c r="Y9" s="270"/>
      <c r="Z9" s="270"/>
      <c r="AA9" s="270"/>
      <c r="AB9" s="270"/>
      <c r="AC9" s="270"/>
      <c r="AD9" s="236"/>
      <c r="AE9" s="527"/>
      <c r="AF9" s="528"/>
      <c r="AG9" s="528"/>
      <c r="AH9" s="528"/>
      <c r="AI9" s="528"/>
      <c r="AJ9" s="528"/>
      <c r="AK9" s="528"/>
      <c r="AL9" s="528"/>
      <c r="AM9" s="528"/>
      <c r="AN9" s="528"/>
      <c r="AO9" s="528"/>
      <c r="AP9" s="528"/>
      <c r="AQ9" s="528"/>
      <c r="AR9" s="528"/>
      <c r="AS9" s="528"/>
      <c r="AT9" s="528"/>
      <c r="AU9" s="528"/>
      <c r="AV9" s="528"/>
      <c r="AW9" s="529"/>
    </row>
    <row r="10" spans="1:53" ht="17.25" customHeight="1" x14ac:dyDescent="0.15">
      <c r="A10" s="612" t="s">
        <v>934</v>
      </c>
      <c r="B10" s="613"/>
      <c r="C10" s="613"/>
      <c r="D10" s="613"/>
      <c r="E10" s="613"/>
      <c r="F10" s="613"/>
      <c r="G10" s="613"/>
      <c r="H10" s="613"/>
      <c r="I10" s="613"/>
      <c r="J10" s="613"/>
      <c r="K10" s="613"/>
      <c r="L10" s="613"/>
      <c r="M10" s="613"/>
      <c r="N10" s="613"/>
      <c r="O10" s="613"/>
      <c r="P10" s="613"/>
      <c r="Q10" s="613"/>
      <c r="R10" s="613"/>
      <c r="S10" s="613"/>
      <c r="T10" s="613"/>
      <c r="U10" s="613"/>
      <c r="V10" s="613"/>
      <c r="W10" s="614"/>
      <c r="X10" s="270"/>
      <c r="Y10" s="270"/>
      <c r="Z10" s="270"/>
      <c r="AA10" s="270"/>
      <c r="AB10" s="270"/>
      <c r="AC10" s="270"/>
      <c r="AD10" s="236"/>
      <c r="AE10" s="959"/>
      <c r="AF10" s="960"/>
      <c r="AG10" s="960"/>
      <c r="AH10" s="960"/>
      <c r="AI10" s="960"/>
      <c r="AJ10" s="960"/>
      <c r="AK10" s="960"/>
      <c r="AL10" s="960"/>
      <c r="AM10" s="960"/>
      <c r="AN10" s="960"/>
      <c r="AO10" s="960"/>
      <c r="AP10" s="960"/>
      <c r="AQ10" s="960"/>
      <c r="AR10" s="960"/>
      <c r="AS10" s="960"/>
      <c r="AT10" s="960"/>
      <c r="AU10" s="960"/>
      <c r="AV10" s="960"/>
      <c r="AW10" s="961"/>
    </row>
    <row r="11" spans="1:53" ht="17.25" customHeight="1" thickBot="1" x14ac:dyDescent="0.2">
      <c r="A11" s="726"/>
      <c r="B11" s="724"/>
      <c r="C11" s="724"/>
      <c r="D11" s="724"/>
      <c r="E11" s="724"/>
      <c r="F11" s="724"/>
      <c r="G11" s="724"/>
      <c r="H11" s="724"/>
      <c r="I11" s="724"/>
      <c r="J11" s="724"/>
      <c r="K11" s="724"/>
      <c r="L11" s="724"/>
      <c r="M11" s="724"/>
      <c r="N11" s="724"/>
      <c r="O11" s="724"/>
      <c r="P11" s="724"/>
      <c r="Q11" s="724"/>
      <c r="R11" s="724"/>
      <c r="S11" s="724"/>
      <c r="T11" s="724"/>
      <c r="U11" s="724"/>
      <c r="V11" s="724"/>
      <c r="W11" s="725"/>
      <c r="X11" s="270"/>
      <c r="Y11" s="270"/>
      <c r="Z11" s="270"/>
      <c r="AA11" s="270"/>
      <c r="AB11" s="270"/>
      <c r="AC11" s="270"/>
      <c r="AD11" s="236"/>
      <c r="AE11" s="962"/>
      <c r="AF11" s="963"/>
      <c r="AG11" s="963"/>
      <c r="AH11" s="963"/>
      <c r="AI11" s="963"/>
      <c r="AJ11" s="963"/>
      <c r="AK11" s="963"/>
      <c r="AL11" s="963"/>
      <c r="AM11" s="963"/>
      <c r="AN11" s="963"/>
      <c r="AO11" s="963"/>
      <c r="AP11" s="963"/>
      <c r="AQ11" s="963"/>
      <c r="AR11" s="963"/>
      <c r="AS11" s="963"/>
      <c r="AT11" s="963"/>
      <c r="AU11" s="963"/>
      <c r="AV11" s="963"/>
      <c r="AW11" s="964"/>
    </row>
    <row r="12" spans="1:53" ht="17.25" customHeight="1" thickBot="1" x14ac:dyDescent="0.2">
      <c r="A12" s="524" t="s">
        <v>63</v>
      </c>
      <c r="B12" s="525"/>
      <c r="C12" s="525"/>
      <c r="D12" s="525"/>
      <c r="E12" s="526"/>
      <c r="F12" s="524" t="s">
        <v>19</v>
      </c>
      <c r="G12" s="705"/>
      <c r="H12" s="703" t="s">
        <v>62</v>
      </c>
      <c r="I12" s="525"/>
      <c r="J12" s="525"/>
      <c r="K12" s="705"/>
      <c r="L12" s="703" t="s">
        <v>13</v>
      </c>
      <c r="M12" s="525"/>
      <c r="N12" s="525"/>
      <c r="O12" s="705"/>
      <c r="P12" s="703" t="s">
        <v>14</v>
      </c>
      <c r="Q12" s="525"/>
      <c r="R12" s="525"/>
      <c r="S12" s="705"/>
      <c r="T12" s="739" t="s">
        <v>167</v>
      </c>
      <c r="U12" s="740"/>
      <c r="V12" s="740"/>
      <c r="W12" s="741"/>
      <c r="X12" s="270"/>
      <c r="Y12" s="270"/>
      <c r="Z12" s="270"/>
      <c r="AA12" s="270"/>
      <c r="AB12" s="270"/>
      <c r="AC12" s="270"/>
      <c r="AD12" s="236"/>
      <c r="AE12" s="382"/>
      <c r="AF12" s="382"/>
      <c r="AG12" s="382"/>
      <c r="AH12" s="382"/>
      <c r="AI12" s="382"/>
      <c r="AJ12" s="382"/>
      <c r="AK12" s="382"/>
      <c r="AL12" s="382"/>
      <c r="AM12" s="382"/>
      <c r="AN12" s="382"/>
      <c r="AO12" s="382"/>
      <c r="AP12" s="382"/>
      <c r="AQ12" s="382"/>
      <c r="AR12" s="382"/>
      <c r="AS12" s="382"/>
      <c r="AT12" s="382"/>
      <c r="AU12" s="382"/>
      <c r="AV12" s="382"/>
      <c r="AW12" s="382"/>
    </row>
    <row r="13" spans="1:53" ht="17.25" customHeight="1" thickBot="1" x14ac:dyDescent="0.2">
      <c r="A13" s="527"/>
      <c r="B13" s="528"/>
      <c r="C13" s="528"/>
      <c r="D13" s="528"/>
      <c r="E13" s="529"/>
      <c r="F13" s="527"/>
      <c r="G13" s="706"/>
      <c r="H13" s="704"/>
      <c r="I13" s="528"/>
      <c r="J13" s="528"/>
      <c r="K13" s="706"/>
      <c r="L13" s="704"/>
      <c r="M13" s="528"/>
      <c r="N13" s="528"/>
      <c r="O13" s="706"/>
      <c r="P13" s="704"/>
      <c r="Q13" s="528"/>
      <c r="R13" s="528"/>
      <c r="S13" s="706"/>
      <c r="T13" s="742"/>
      <c r="U13" s="743"/>
      <c r="V13" s="743"/>
      <c r="W13" s="642"/>
      <c r="X13" s="270"/>
      <c r="Y13" s="270"/>
      <c r="Z13" s="270"/>
      <c r="AA13" s="270"/>
      <c r="AB13" s="270"/>
      <c r="AC13" s="270"/>
      <c r="AD13" s="236"/>
      <c r="AE13" s="524" t="s">
        <v>321</v>
      </c>
      <c r="AF13" s="525"/>
      <c r="AG13" s="525"/>
      <c r="AH13" s="525"/>
      <c r="AI13" s="525"/>
      <c r="AJ13" s="525"/>
      <c r="AK13" s="525"/>
      <c r="AL13" s="525"/>
      <c r="AM13" s="525"/>
      <c r="AN13" s="525"/>
      <c r="AO13" s="525"/>
      <c r="AP13" s="525"/>
      <c r="AQ13" s="525"/>
      <c r="AR13" s="525"/>
      <c r="AS13" s="525"/>
      <c r="AT13" s="525"/>
      <c r="AU13" s="525"/>
      <c r="AV13" s="525"/>
      <c r="AW13" s="526"/>
    </row>
    <row r="14" spans="1:53" ht="17.25" customHeight="1" thickBot="1" x14ac:dyDescent="0.2">
      <c r="A14" s="524" t="s">
        <v>89</v>
      </c>
      <c r="B14" s="525"/>
      <c r="C14" s="525"/>
      <c r="D14" s="525"/>
      <c r="E14" s="526"/>
      <c r="F14" s="689" t="s">
        <v>88</v>
      </c>
      <c r="G14" s="829"/>
      <c r="H14" s="758"/>
      <c r="I14" s="759"/>
      <c r="J14" s="759"/>
      <c r="K14" s="691"/>
      <c r="L14" s="758"/>
      <c r="M14" s="759"/>
      <c r="N14" s="759"/>
      <c r="O14" s="691"/>
      <c r="P14" s="758"/>
      <c r="Q14" s="759"/>
      <c r="R14" s="759"/>
      <c r="S14" s="760"/>
      <c r="T14" s="968">
        <f t="shared" ref="T14:T23" si="0">SUM(H14:S14)</f>
        <v>0</v>
      </c>
      <c r="U14" s="838"/>
      <c r="V14" s="838"/>
      <c r="W14" s="750"/>
      <c r="X14" s="270"/>
      <c r="Y14" s="270"/>
      <c r="Z14" s="270"/>
      <c r="AA14" s="270"/>
      <c r="AB14" s="270"/>
      <c r="AC14" s="270"/>
      <c r="AD14" s="236"/>
      <c r="AE14" s="527"/>
      <c r="AF14" s="528"/>
      <c r="AG14" s="528"/>
      <c r="AH14" s="528"/>
      <c r="AI14" s="528"/>
      <c r="AJ14" s="528"/>
      <c r="AK14" s="528"/>
      <c r="AL14" s="528"/>
      <c r="AM14" s="528"/>
      <c r="AN14" s="528"/>
      <c r="AO14" s="528"/>
      <c r="AP14" s="528"/>
      <c r="AQ14" s="528"/>
      <c r="AR14" s="528"/>
      <c r="AS14" s="528"/>
      <c r="AT14" s="528"/>
      <c r="AU14" s="528"/>
      <c r="AV14" s="528"/>
      <c r="AW14" s="529"/>
    </row>
    <row r="15" spans="1:53" ht="17.25" customHeight="1" thickBot="1" x14ac:dyDescent="0.2">
      <c r="A15" s="527"/>
      <c r="B15" s="528"/>
      <c r="C15" s="528"/>
      <c r="D15" s="528"/>
      <c r="E15" s="529"/>
      <c r="F15" s="510" t="s">
        <v>16</v>
      </c>
      <c r="G15" s="512"/>
      <c r="H15" s="969"/>
      <c r="I15" s="966"/>
      <c r="J15" s="966"/>
      <c r="K15" s="970"/>
      <c r="L15" s="969"/>
      <c r="M15" s="966"/>
      <c r="N15" s="966"/>
      <c r="O15" s="970"/>
      <c r="P15" s="969"/>
      <c r="Q15" s="966"/>
      <c r="R15" s="966"/>
      <c r="S15" s="967"/>
      <c r="T15" s="957">
        <f t="shared" si="0"/>
        <v>0</v>
      </c>
      <c r="U15" s="940"/>
      <c r="V15" s="940"/>
      <c r="W15" s="941"/>
      <c r="X15" s="270"/>
      <c r="Y15" s="270"/>
      <c r="Z15" s="270"/>
      <c r="AA15" s="270"/>
      <c r="AB15" s="270"/>
      <c r="AC15" s="270"/>
      <c r="AD15" s="236"/>
      <c r="AE15" s="959"/>
      <c r="AF15" s="960"/>
      <c r="AG15" s="960"/>
      <c r="AH15" s="960"/>
      <c r="AI15" s="960"/>
      <c r="AJ15" s="960"/>
      <c r="AK15" s="960"/>
      <c r="AL15" s="960"/>
      <c r="AM15" s="960"/>
      <c r="AN15" s="960"/>
      <c r="AO15" s="960"/>
      <c r="AP15" s="960"/>
      <c r="AQ15" s="960"/>
      <c r="AR15" s="960"/>
      <c r="AS15" s="960"/>
      <c r="AT15" s="960"/>
      <c r="AU15" s="960"/>
      <c r="AV15" s="960"/>
      <c r="AW15" s="961"/>
    </row>
    <row r="16" spans="1:53" ht="17.25" customHeight="1" thickBot="1" x14ac:dyDescent="0.2">
      <c r="A16" s="524" t="s">
        <v>90</v>
      </c>
      <c r="B16" s="525"/>
      <c r="C16" s="525"/>
      <c r="D16" s="525"/>
      <c r="E16" s="526"/>
      <c r="F16" s="689" t="s">
        <v>88</v>
      </c>
      <c r="G16" s="829"/>
      <c r="H16" s="758"/>
      <c r="I16" s="759"/>
      <c r="J16" s="759"/>
      <c r="K16" s="691"/>
      <c r="L16" s="758"/>
      <c r="M16" s="759"/>
      <c r="N16" s="759"/>
      <c r="O16" s="691"/>
      <c r="P16" s="758"/>
      <c r="Q16" s="759"/>
      <c r="R16" s="759"/>
      <c r="S16" s="760"/>
      <c r="T16" s="968">
        <f t="shared" si="0"/>
        <v>0</v>
      </c>
      <c r="U16" s="838"/>
      <c r="V16" s="838"/>
      <c r="W16" s="750"/>
      <c r="X16" s="270"/>
      <c r="Y16" s="270"/>
      <c r="Z16" s="270"/>
      <c r="AA16" s="270"/>
      <c r="AB16" s="270"/>
      <c r="AC16" s="270"/>
      <c r="AD16" s="236"/>
      <c r="AE16" s="962"/>
      <c r="AF16" s="963"/>
      <c r="AG16" s="963"/>
      <c r="AH16" s="963"/>
      <c r="AI16" s="963"/>
      <c r="AJ16" s="963"/>
      <c r="AK16" s="963"/>
      <c r="AL16" s="963"/>
      <c r="AM16" s="963"/>
      <c r="AN16" s="963"/>
      <c r="AO16" s="963"/>
      <c r="AP16" s="963"/>
      <c r="AQ16" s="963"/>
      <c r="AR16" s="963"/>
      <c r="AS16" s="963"/>
      <c r="AT16" s="963"/>
      <c r="AU16" s="963"/>
      <c r="AV16" s="963"/>
      <c r="AW16" s="964"/>
    </row>
    <row r="17" spans="1:49" ht="17.25" customHeight="1" thickBot="1" x14ac:dyDescent="0.2">
      <c r="A17" s="527"/>
      <c r="B17" s="528"/>
      <c r="C17" s="528"/>
      <c r="D17" s="528"/>
      <c r="E17" s="529"/>
      <c r="F17" s="510" t="s">
        <v>16</v>
      </c>
      <c r="G17" s="512"/>
      <c r="H17" s="969"/>
      <c r="I17" s="966"/>
      <c r="J17" s="966"/>
      <c r="K17" s="970"/>
      <c r="L17" s="969"/>
      <c r="M17" s="966"/>
      <c r="N17" s="966"/>
      <c r="O17" s="970"/>
      <c r="P17" s="969"/>
      <c r="Q17" s="966"/>
      <c r="R17" s="966"/>
      <c r="S17" s="967"/>
      <c r="T17" s="957">
        <f t="shared" si="0"/>
        <v>0</v>
      </c>
      <c r="U17" s="940"/>
      <c r="V17" s="940"/>
      <c r="W17" s="941"/>
      <c r="X17" s="270"/>
      <c r="Y17" s="270"/>
      <c r="Z17" s="270"/>
      <c r="AA17" s="270"/>
      <c r="AB17" s="270"/>
      <c r="AC17" s="270"/>
      <c r="AD17" s="236"/>
    </row>
    <row r="18" spans="1:49" ht="17.25" customHeight="1" x14ac:dyDescent="0.15">
      <c r="A18" s="524" t="s">
        <v>91</v>
      </c>
      <c r="B18" s="525"/>
      <c r="C18" s="525"/>
      <c r="D18" s="525"/>
      <c r="E18" s="525"/>
      <c r="F18" s="689" t="s">
        <v>88</v>
      </c>
      <c r="G18" s="827"/>
      <c r="H18" s="686"/>
      <c r="I18" s="686"/>
      <c r="J18" s="686"/>
      <c r="K18" s="686"/>
      <c r="L18" s="686"/>
      <c r="M18" s="686"/>
      <c r="N18" s="686"/>
      <c r="O18" s="686"/>
      <c r="P18" s="759"/>
      <c r="Q18" s="759"/>
      <c r="R18" s="759"/>
      <c r="S18" s="760"/>
      <c r="T18" s="838">
        <f t="shared" si="0"/>
        <v>0</v>
      </c>
      <c r="U18" s="838"/>
      <c r="V18" s="838"/>
      <c r="W18" s="750"/>
      <c r="X18" s="270"/>
      <c r="Y18" s="270"/>
      <c r="Z18" s="270"/>
      <c r="AA18" s="270"/>
      <c r="AB18" s="270"/>
      <c r="AC18" s="270"/>
      <c r="AD18" s="236"/>
      <c r="AE18" s="524" t="s">
        <v>933</v>
      </c>
      <c r="AF18" s="525"/>
      <c r="AG18" s="525"/>
      <c r="AH18" s="525"/>
      <c r="AI18" s="525"/>
      <c r="AJ18" s="525"/>
      <c r="AK18" s="525"/>
      <c r="AL18" s="525"/>
      <c r="AM18" s="525"/>
      <c r="AN18" s="525"/>
      <c r="AO18" s="525"/>
      <c r="AP18" s="525"/>
      <c r="AQ18" s="525"/>
      <c r="AR18" s="525"/>
      <c r="AS18" s="525"/>
      <c r="AT18" s="525"/>
      <c r="AU18" s="525"/>
      <c r="AV18" s="525"/>
      <c r="AW18" s="526"/>
    </row>
    <row r="19" spans="1:49" ht="17.25" customHeight="1" thickBot="1" x14ac:dyDescent="0.2">
      <c r="A19" s="527"/>
      <c r="B19" s="528"/>
      <c r="C19" s="528"/>
      <c r="D19" s="528"/>
      <c r="E19" s="528"/>
      <c r="F19" s="510" t="s">
        <v>16</v>
      </c>
      <c r="G19" s="511"/>
      <c r="H19" s="965"/>
      <c r="I19" s="965"/>
      <c r="J19" s="965"/>
      <c r="K19" s="965"/>
      <c r="L19" s="965"/>
      <c r="M19" s="965"/>
      <c r="N19" s="965"/>
      <c r="O19" s="965"/>
      <c r="P19" s="966"/>
      <c r="Q19" s="966"/>
      <c r="R19" s="966"/>
      <c r="S19" s="967"/>
      <c r="T19" s="940">
        <f t="shared" si="0"/>
        <v>0</v>
      </c>
      <c r="U19" s="940"/>
      <c r="V19" s="940"/>
      <c r="W19" s="941"/>
      <c r="X19" s="270"/>
      <c r="Y19" s="270"/>
      <c r="Z19" s="270"/>
      <c r="AA19" s="270"/>
      <c r="AB19" s="270"/>
      <c r="AC19" s="270"/>
      <c r="AD19" s="236"/>
      <c r="AE19" s="527"/>
      <c r="AF19" s="528"/>
      <c r="AG19" s="528"/>
      <c r="AH19" s="528"/>
      <c r="AI19" s="528"/>
      <c r="AJ19" s="528"/>
      <c r="AK19" s="528"/>
      <c r="AL19" s="528"/>
      <c r="AM19" s="528"/>
      <c r="AN19" s="528"/>
      <c r="AO19" s="528"/>
      <c r="AP19" s="528"/>
      <c r="AQ19" s="528"/>
      <c r="AR19" s="528"/>
      <c r="AS19" s="528"/>
      <c r="AT19" s="528"/>
      <c r="AU19" s="528"/>
      <c r="AV19" s="528"/>
      <c r="AW19" s="529"/>
    </row>
    <row r="20" spans="1:49" ht="17.25" customHeight="1" x14ac:dyDescent="0.15">
      <c r="A20" s="524" t="s">
        <v>92</v>
      </c>
      <c r="B20" s="525"/>
      <c r="C20" s="525"/>
      <c r="D20" s="525"/>
      <c r="E20" s="525"/>
      <c r="F20" s="689" t="s">
        <v>88</v>
      </c>
      <c r="G20" s="827"/>
      <c r="H20" s="686"/>
      <c r="I20" s="686"/>
      <c r="J20" s="686"/>
      <c r="K20" s="686"/>
      <c r="L20" s="686"/>
      <c r="M20" s="686"/>
      <c r="N20" s="686"/>
      <c r="O20" s="686"/>
      <c r="P20" s="759"/>
      <c r="Q20" s="759"/>
      <c r="R20" s="759"/>
      <c r="S20" s="760"/>
      <c r="T20" s="838">
        <f t="shared" si="0"/>
        <v>0</v>
      </c>
      <c r="U20" s="838"/>
      <c r="V20" s="838"/>
      <c r="W20" s="750"/>
      <c r="X20" s="270"/>
      <c r="Y20" s="270"/>
      <c r="Z20" s="270"/>
      <c r="AA20" s="270"/>
      <c r="AB20" s="270"/>
      <c r="AC20" s="270"/>
      <c r="AD20" s="236"/>
      <c r="AE20" s="959"/>
      <c r="AF20" s="960"/>
      <c r="AG20" s="960"/>
      <c r="AH20" s="960"/>
      <c r="AI20" s="960"/>
      <c r="AJ20" s="960"/>
      <c r="AK20" s="960"/>
      <c r="AL20" s="960"/>
      <c r="AM20" s="960"/>
      <c r="AN20" s="960"/>
      <c r="AO20" s="960"/>
      <c r="AP20" s="960"/>
      <c r="AQ20" s="960"/>
      <c r="AR20" s="960"/>
      <c r="AS20" s="960"/>
      <c r="AT20" s="960"/>
      <c r="AU20" s="960"/>
      <c r="AV20" s="960"/>
      <c r="AW20" s="961"/>
    </row>
    <row r="21" spans="1:49" ht="17.25" customHeight="1" thickBot="1" x14ac:dyDescent="0.2">
      <c r="A21" s="527"/>
      <c r="B21" s="528"/>
      <c r="C21" s="528"/>
      <c r="D21" s="528"/>
      <c r="E21" s="528"/>
      <c r="F21" s="510" t="s">
        <v>16</v>
      </c>
      <c r="G21" s="511"/>
      <c r="H21" s="965"/>
      <c r="I21" s="965"/>
      <c r="J21" s="965"/>
      <c r="K21" s="965"/>
      <c r="L21" s="965"/>
      <c r="M21" s="965"/>
      <c r="N21" s="965"/>
      <c r="O21" s="965"/>
      <c r="P21" s="966"/>
      <c r="Q21" s="966"/>
      <c r="R21" s="966"/>
      <c r="S21" s="967"/>
      <c r="T21" s="940">
        <f t="shared" si="0"/>
        <v>0</v>
      </c>
      <c r="U21" s="940"/>
      <c r="V21" s="940"/>
      <c r="W21" s="941"/>
      <c r="X21" s="270"/>
      <c r="Y21" s="270"/>
      <c r="Z21" s="270"/>
      <c r="AA21" s="270"/>
      <c r="AB21" s="270"/>
      <c r="AC21" s="270"/>
      <c r="AD21" s="236"/>
      <c r="AE21" s="962"/>
      <c r="AF21" s="963"/>
      <c r="AG21" s="963"/>
      <c r="AH21" s="963"/>
      <c r="AI21" s="963"/>
      <c r="AJ21" s="963"/>
      <c r="AK21" s="963"/>
      <c r="AL21" s="963"/>
      <c r="AM21" s="963"/>
      <c r="AN21" s="963"/>
      <c r="AO21" s="963"/>
      <c r="AP21" s="963"/>
      <c r="AQ21" s="963"/>
      <c r="AR21" s="963"/>
      <c r="AS21" s="963"/>
      <c r="AT21" s="963"/>
      <c r="AU21" s="963"/>
      <c r="AV21" s="963"/>
      <c r="AW21" s="964"/>
    </row>
    <row r="22" spans="1:49" ht="18.75" customHeight="1" x14ac:dyDescent="0.15">
      <c r="A22" s="524" t="s">
        <v>93</v>
      </c>
      <c r="B22" s="525"/>
      <c r="C22" s="525"/>
      <c r="D22" s="525"/>
      <c r="E22" s="525"/>
      <c r="F22" s="689" t="s">
        <v>88</v>
      </c>
      <c r="G22" s="827"/>
      <c r="H22" s="686"/>
      <c r="I22" s="686"/>
      <c r="J22" s="686"/>
      <c r="K22" s="686"/>
      <c r="L22" s="686"/>
      <c r="M22" s="686"/>
      <c r="N22" s="686"/>
      <c r="O22" s="686"/>
      <c r="P22" s="759"/>
      <c r="Q22" s="759"/>
      <c r="R22" s="759"/>
      <c r="S22" s="760"/>
      <c r="T22" s="838">
        <f t="shared" si="0"/>
        <v>0</v>
      </c>
      <c r="U22" s="838"/>
      <c r="V22" s="838"/>
      <c r="W22" s="750"/>
      <c r="X22" s="236"/>
      <c r="Y22" s="236"/>
      <c r="Z22" s="236"/>
      <c r="AA22" s="236"/>
      <c r="AB22" s="236"/>
      <c r="AC22" s="236"/>
      <c r="AD22" s="236"/>
    </row>
    <row r="23" spans="1:49" ht="18.75" customHeight="1" thickBot="1" x14ac:dyDescent="0.2">
      <c r="A23" s="650"/>
      <c r="B23" s="799"/>
      <c r="C23" s="799"/>
      <c r="D23" s="799"/>
      <c r="E23" s="799"/>
      <c r="F23" s="751" t="s">
        <v>16</v>
      </c>
      <c r="G23" s="947"/>
      <c r="H23" s="680"/>
      <c r="I23" s="680"/>
      <c r="J23" s="680"/>
      <c r="K23" s="680"/>
      <c r="L23" s="680"/>
      <c r="M23" s="680"/>
      <c r="N23" s="680"/>
      <c r="O23" s="680"/>
      <c r="P23" s="795"/>
      <c r="Q23" s="795"/>
      <c r="R23" s="795"/>
      <c r="S23" s="831"/>
      <c r="T23" s="839">
        <f t="shared" si="0"/>
        <v>0</v>
      </c>
      <c r="U23" s="839"/>
      <c r="V23" s="839"/>
      <c r="W23" s="679"/>
      <c r="X23" s="236"/>
      <c r="Y23" s="236"/>
      <c r="Z23" s="236"/>
      <c r="AA23" s="236"/>
      <c r="AB23" s="236"/>
      <c r="AC23" s="236"/>
      <c r="AD23" s="236"/>
    </row>
    <row r="24" spans="1:49" ht="18.75" customHeight="1" thickTop="1" x14ac:dyDescent="0.15">
      <c r="A24" s="949" t="s">
        <v>248</v>
      </c>
      <c r="B24" s="950"/>
      <c r="C24" s="950"/>
      <c r="D24" s="950"/>
      <c r="E24" s="950"/>
      <c r="F24" s="955" t="s">
        <v>88</v>
      </c>
      <c r="G24" s="942"/>
      <c r="H24" s="956">
        <f>SUM(H14,H16,H18,H20,H22)</f>
        <v>0</v>
      </c>
      <c r="I24" s="956"/>
      <c r="J24" s="956"/>
      <c r="K24" s="956"/>
      <c r="L24" s="956">
        <f>SUM(L14,L16,L18,L20,L22)</f>
        <v>0</v>
      </c>
      <c r="M24" s="956"/>
      <c r="N24" s="956"/>
      <c r="O24" s="956"/>
      <c r="P24" s="942">
        <f>SUM(P14,P16,P18,P20,P22)</f>
        <v>0</v>
      </c>
      <c r="Q24" s="942"/>
      <c r="R24" s="942"/>
      <c r="S24" s="943"/>
      <c r="T24" s="942">
        <f>SUM(T14,T16,T18,T20,T22)</f>
        <v>0</v>
      </c>
      <c r="U24" s="942"/>
      <c r="V24" s="942"/>
      <c r="W24" s="943"/>
      <c r="X24" s="236"/>
      <c r="Y24" s="236"/>
      <c r="Z24" s="236"/>
      <c r="AA24" s="236"/>
      <c r="AB24" s="236"/>
      <c r="AC24" s="236"/>
      <c r="AD24" s="236"/>
    </row>
    <row r="25" spans="1:49" ht="18.75" customHeight="1" x14ac:dyDescent="0.15">
      <c r="A25" s="951"/>
      <c r="B25" s="952"/>
      <c r="C25" s="952"/>
      <c r="D25" s="952"/>
      <c r="E25" s="952"/>
      <c r="F25" s="944" t="s">
        <v>16</v>
      </c>
      <c r="G25" s="945"/>
      <c r="H25" s="946">
        <f>SUM(H15,H17,H19,H21,H23)</f>
        <v>0</v>
      </c>
      <c r="I25" s="946"/>
      <c r="J25" s="946"/>
      <c r="K25" s="946"/>
      <c r="L25" s="946">
        <f>SUM(L15,L17,L19,L21,L23)</f>
        <v>0</v>
      </c>
      <c r="M25" s="946"/>
      <c r="N25" s="946"/>
      <c r="O25" s="946"/>
      <c r="P25" s="945">
        <f>SUM(P15,P17,P19,P21,P23)</f>
        <v>0</v>
      </c>
      <c r="Q25" s="945"/>
      <c r="R25" s="945"/>
      <c r="S25" s="948"/>
      <c r="T25" s="945">
        <f>SUM(T15,T17,T19,T21,T23)</f>
        <v>0</v>
      </c>
      <c r="U25" s="945"/>
      <c r="V25" s="945"/>
      <c r="W25" s="948"/>
      <c r="X25" s="236"/>
      <c r="Y25" s="236"/>
      <c r="Z25" s="236"/>
      <c r="AA25" s="236"/>
      <c r="AB25" s="236"/>
      <c r="AC25" s="236"/>
      <c r="AD25" s="236"/>
    </row>
    <row r="26" spans="1:49" ht="18.75" customHeight="1" thickBot="1" x14ac:dyDescent="0.2">
      <c r="A26" s="953"/>
      <c r="B26" s="954"/>
      <c r="C26" s="954"/>
      <c r="D26" s="954"/>
      <c r="E26" s="954"/>
      <c r="F26" s="957" t="s">
        <v>10</v>
      </c>
      <c r="G26" s="940"/>
      <c r="H26" s="958">
        <f>SUM(H24:K25)</f>
        <v>0</v>
      </c>
      <c r="I26" s="958"/>
      <c r="J26" s="958"/>
      <c r="K26" s="958"/>
      <c r="L26" s="958">
        <f>SUM(L24:O25)</f>
        <v>0</v>
      </c>
      <c r="M26" s="958"/>
      <c r="N26" s="958"/>
      <c r="O26" s="958"/>
      <c r="P26" s="940">
        <f>SUM(P24:S25)</f>
        <v>0</v>
      </c>
      <c r="Q26" s="940"/>
      <c r="R26" s="940"/>
      <c r="S26" s="941"/>
      <c r="T26" s="940">
        <f>SUM(T24:W25)</f>
        <v>0</v>
      </c>
      <c r="U26" s="940"/>
      <c r="V26" s="940"/>
      <c r="W26" s="941"/>
      <c r="X26" s="236"/>
      <c r="Y26" s="236"/>
      <c r="Z26" s="236"/>
      <c r="AA26" s="236"/>
      <c r="AB26" s="236"/>
      <c r="AC26" s="236"/>
      <c r="AD26" s="236"/>
    </row>
    <row r="27" spans="1:49" ht="18.75" customHeight="1" x14ac:dyDescent="0.1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row>
    <row r="28" spans="1:49" ht="18.75" customHeight="1" x14ac:dyDescent="0.15">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row>
    <row r="29" spans="1:49" ht="36" customHeight="1" x14ac:dyDescent="0.15"/>
    <row r="67" spans="31:49" ht="18.75" customHeight="1" x14ac:dyDescent="0.15">
      <c r="AE67" s="236"/>
      <c r="AF67" s="236"/>
      <c r="AG67" s="236"/>
      <c r="AH67" s="236"/>
      <c r="AI67" s="236"/>
      <c r="AJ67" s="236"/>
      <c r="AK67" s="236"/>
      <c r="AL67" s="236"/>
      <c r="AM67" s="236"/>
      <c r="AN67" s="236"/>
      <c r="AO67" s="236"/>
      <c r="AP67" s="236"/>
      <c r="AQ67" s="236"/>
      <c r="AR67" s="236"/>
      <c r="AS67" s="236"/>
      <c r="AT67" s="236"/>
      <c r="AU67" s="236"/>
      <c r="AV67" s="236"/>
      <c r="AW67" s="236"/>
    </row>
  </sheetData>
  <sheetProtection sheet="1" objects="1" scenarios="1"/>
  <mergeCells count="89">
    <mergeCell ref="AE8:AW9"/>
    <mergeCell ref="U9:W9"/>
    <mergeCell ref="AT1:AT2"/>
    <mergeCell ref="AU1:BA2"/>
    <mergeCell ref="AE6:AM6"/>
    <mergeCell ref="A6:Q6"/>
    <mergeCell ref="A10:W11"/>
    <mergeCell ref="AE10:AW11"/>
    <mergeCell ref="A12:E13"/>
    <mergeCell ref="F12:G13"/>
    <mergeCell ref="H12:K13"/>
    <mergeCell ref="L12:O13"/>
    <mergeCell ref="P12:S13"/>
    <mergeCell ref="T12:W13"/>
    <mergeCell ref="AE13:AW14"/>
    <mergeCell ref="A14:E15"/>
    <mergeCell ref="F14:G14"/>
    <mergeCell ref="H14:K14"/>
    <mergeCell ref="L14:O14"/>
    <mergeCell ref="P14:S14"/>
    <mergeCell ref="T14:W14"/>
    <mergeCell ref="AE15:AW16"/>
    <mergeCell ref="A16:E17"/>
    <mergeCell ref="F16:G16"/>
    <mergeCell ref="H16:K16"/>
    <mergeCell ref="L16:O16"/>
    <mergeCell ref="P16:S16"/>
    <mergeCell ref="T16:W16"/>
    <mergeCell ref="F17:G17"/>
    <mergeCell ref="H17:K17"/>
    <mergeCell ref="L17:O17"/>
    <mergeCell ref="F15:G15"/>
    <mergeCell ref="H15:K15"/>
    <mergeCell ref="L15:O15"/>
    <mergeCell ref="P15:S15"/>
    <mergeCell ref="T15:W15"/>
    <mergeCell ref="P17:S17"/>
    <mergeCell ref="T17:W17"/>
    <mergeCell ref="A18:E19"/>
    <mergeCell ref="F18:G18"/>
    <mergeCell ref="H18:K18"/>
    <mergeCell ref="L18:O18"/>
    <mergeCell ref="P18:S18"/>
    <mergeCell ref="T18:W18"/>
    <mergeCell ref="AE18:AW19"/>
    <mergeCell ref="F19:G19"/>
    <mergeCell ref="H19:K19"/>
    <mergeCell ref="L19:O19"/>
    <mergeCell ref="P19:S19"/>
    <mergeCell ref="T19:W19"/>
    <mergeCell ref="A20:E21"/>
    <mergeCell ref="F20:G20"/>
    <mergeCell ref="H20:K20"/>
    <mergeCell ref="L20:O20"/>
    <mergeCell ref="P20:S20"/>
    <mergeCell ref="H23:K23"/>
    <mergeCell ref="L23:O23"/>
    <mergeCell ref="P23:S23"/>
    <mergeCell ref="AE20:AW21"/>
    <mergeCell ref="F21:G21"/>
    <mergeCell ref="H21:K21"/>
    <mergeCell ref="L21:O21"/>
    <mergeCell ref="P21:S21"/>
    <mergeCell ref="T21:W21"/>
    <mergeCell ref="T20:W20"/>
    <mergeCell ref="T23:W23"/>
    <mergeCell ref="H24:K24"/>
    <mergeCell ref="L24:O24"/>
    <mergeCell ref="P24:S24"/>
    <mergeCell ref="F26:G26"/>
    <mergeCell ref="H26:K26"/>
    <mergeCell ref="L26:O26"/>
    <mergeCell ref="P26:S26"/>
    <mergeCell ref="T26:W26"/>
    <mergeCell ref="T24:W24"/>
    <mergeCell ref="F25:G25"/>
    <mergeCell ref="H25:K25"/>
    <mergeCell ref="A22:E23"/>
    <mergeCell ref="F22:G22"/>
    <mergeCell ref="H22:K22"/>
    <mergeCell ref="L22:O22"/>
    <mergeCell ref="P22:S22"/>
    <mergeCell ref="T22:W22"/>
    <mergeCell ref="F23:G23"/>
    <mergeCell ref="L25:O25"/>
    <mergeCell ref="P25:S25"/>
    <mergeCell ref="T25:W25"/>
    <mergeCell ref="A24:E26"/>
    <mergeCell ref="F24:G24"/>
  </mergeCells>
  <phoneticPr fontId="1"/>
  <conditionalFormatting sqref="H14:H23 L14:L23 P14:P23">
    <cfRule type="expression" dxfId="127" priority="11">
      <formula>H14&lt;&gt;""</formula>
    </cfRule>
  </conditionalFormatting>
  <conditionalFormatting sqref="AE10 AE12:AW12">
    <cfRule type="expression" dxfId="122" priority="19">
      <formula>AE10&lt;&gt;""</formula>
    </cfRule>
  </conditionalFormatting>
  <conditionalFormatting sqref="AE15">
    <cfRule type="expression" dxfId="121" priority="3">
      <formula>AE15&lt;&gt;""</formula>
    </cfRule>
  </conditionalFormatting>
  <conditionalFormatting sqref="AE20">
    <cfRule type="expression" dxfId="120" priority="4">
      <formula>AE20&lt;&gt;""</formula>
    </cfRule>
  </conditionalFormatting>
  <conditionalFormatting sqref="AE15:AW16 AE20:AW21">
    <cfRule type="expression" dxfId="119" priority="17">
      <formula>$H$16&lt;&gt;""</formula>
    </cfRule>
  </conditionalFormatting>
  <conditionalFormatting sqref="AE20:AW21 AE15:AW16">
    <cfRule type="expression" dxfId="118" priority="5">
      <formula>$P$17&lt;&gt;""</formula>
    </cfRule>
    <cfRule type="expression" dxfId="117" priority="6">
      <formula>$P$16&lt;&gt;""</formula>
    </cfRule>
    <cfRule type="expression" dxfId="116" priority="7">
      <formula>$L$16&lt;&gt;""</formula>
    </cfRule>
    <cfRule type="expression" dxfId="115" priority="8">
      <formula>$L$17&lt;&gt;""</formula>
    </cfRule>
    <cfRule type="expression" dxfId="114" priority="9">
      <formula>$H$17&lt;&gt;""</formula>
    </cfRule>
  </conditionalFormatting>
  <conditionalFormatting sqref="AR1:BA2">
    <cfRule type="expression" dxfId="113" priority="10">
      <formula>$AQ$1=TRUE</formula>
    </cfRule>
  </conditionalFormatting>
  <conditionalFormatting sqref="AT1:AU1 AR1:AS2 AE15:AW16 AE20:AW21 AE10:AW11 H14:S23">
    <cfRule type="expression" dxfId="112" priority="12">
      <formula>$AQ$1=TRUE</formula>
    </cfRule>
  </conditionalFormatting>
  <conditionalFormatting sqref="AU1">
    <cfRule type="expression" dxfId="111" priority="717">
      <formula>$AQ$1=TRUE</formula>
    </cfRule>
  </conditionalFormatting>
  <dataValidations count="1">
    <dataValidation type="list" allowBlank="1" showInputMessage="1" sqref="AE10 AE15 AE20" xr:uid="{5F2B4A25-D500-40A8-A900-596EE135F4B7}">
      <formula1>$AZ$7</formula1>
    </dataValidation>
  </dataValidations>
  <pageMargins left="0.70866141732283472" right="0.59055118110236227" top="0.6692913385826772" bottom="0.55118110236220474" header="0.31496062992125984" footer="0.31496062992125984"/>
  <pageSetup paperSize="8"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43</xdr:col>
                    <xdr:colOff>19050</xdr:colOff>
                    <xdr:row>0</xdr:row>
                    <xdr:rowOff>123825</xdr:rowOff>
                  </from>
                  <to>
                    <xdr:col>45</xdr:col>
                    <xdr:colOff>19050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06" id="{D0C06116-BE50-4D9F-96A5-11B8D4F4B612}">
            <xm:f>表紙!$AJ$24&lt;&gt;""</xm:f>
            <x14:dxf>
              <fill>
                <patternFill>
                  <bgColor rgb="FFFFFF99"/>
                </patternFill>
              </fill>
            </x14:dxf>
          </x14:cfRule>
          <xm:sqref>H14:K23</xm:sqref>
        </x14:conditionalFormatting>
        <x14:conditionalFormatting xmlns:xm="http://schemas.microsoft.com/office/excel/2006/main">
          <x14:cfRule type="expression" priority="20" id="{B67427BC-07B0-485F-B361-7C7E8CCF9632}">
            <xm:f>表紙!$AJ$25&lt;&gt;""</xm:f>
            <x14:dxf>
              <fill>
                <patternFill>
                  <bgColor rgb="FFFFFF99"/>
                </patternFill>
              </fill>
            </x14:dxf>
          </x14:cfRule>
          <xm:sqref>L14:O23</xm:sqref>
        </x14:conditionalFormatting>
        <x14:conditionalFormatting xmlns:xm="http://schemas.microsoft.com/office/excel/2006/main">
          <x14:cfRule type="expression" priority="1" id="{3D51C40B-195C-4D88-868C-93EE88A5F03B}">
            <xm:f>表紙!$G$22=生徒数【非表示にする】!$F$19</xm:f>
            <x14:dxf>
              <font>
                <b/>
                <i val="0"/>
                <color rgb="FFFF0066"/>
              </font>
            </x14:dxf>
          </x14:cfRule>
          <xm:sqref>P4</xm:sqref>
        </x14:conditionalFormatting>
        <x14:conditionalFormatting xmlns:xm="http://schemas.microsoft.com/office/excel/2006/main">
          <x14:cfRule type="expression" priority="18" id="{AE79B4BD-34A2-422B-A245-0DD96573A2AD}">
            <xm:f>表紙!$AJ$26&lt;&gt;""</xm:f>
            <x14:dxf>
              <fill>
                <patternFill>
                  <bgColor rgb="FFFFFF99"/>
                </patternFill>
              </fill>
            </x14:dxf>
          </x14:cfRule>
          <xm:sqref>P14:S23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CC"/>
    <pageSetUpPr fitToPage="1"/>
  </sheetPr>
  <dimension ref="A1:BA42"/>
  <sheetViews>
    <sheetView workbookViewId="0">
      <selection activeCell="K18" sqref="K18:M18"/>
    </sheetView>
  </sheetViews>
  <sheetFormatPr defaultColWidth="4.5" defaultRowHeight="18.75" customHeight="1" x14ac:dyDescent="0.15"/>
  <cols>
    <col min="1" max="5" width="8.625" style="1" customWidth="1"/>
    <col min="6" max="12" width="4.5" style="1"/>
    <col min="13" max="13" width="4.5" style="1" customWidth="1"/>
    <col min="14" max="23" width="4.5" style="1"/>
    <col min="24" max="25" width="4.5" style="1" customWidth="1"/>
    <col min="26" max="28" width="0.875" style="1" customWidth="1"/>
    <col min="29" max="33" width="8.625" style="1" customWidth="1"/>
    <col min="34" max="35" width="4.5" style="1"/>
    <col min="36" max="36" width="4.5" style="1" customWidth="1"/>
    <col min="37" max="37" width="4.5" style="1"/>
    <col min="38" max="38" width="4.5" style="1" customWidth="1"/>
    <col min="39" max="41" width="4.5" style="1"/>
    <col min="42" max="42" width="3.25" style="1" customWidth="1"/>
    <col min="43" max="43" width="5.25" style="1" customWidth="1"/>
    <col min="44" max="48" width="4.5" style="1"/>
    <col min="49" max="49" width="4.5" style="1" customWidth="1"/>
    <col min="50" max="16384" width="4.5" style="1"/>
  </cols>
  <sheetData>
    <row r="1" spans="1:53" ht="18.75" customHeight="1" x14ac:dyDescent="0.15">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L1" s="167"/>
      <c r="AQ1" s="210" t="b">
        <v>0</v>
      </c>
      <c r="AR1" s="195"/>
      <c r="AS1" s="195"/>
      <c r="AT1" s="1103" t="s">
        <v>862</v>
      </c>
      <c r="AU1" s="974" t="s">
        <v>944</v>
      </c>
      <c r="AV1" s="974"/>
      <c r="AW1" s="974"/>
      <c r="AX1" s="974"/>
      <c r="AY1" s="974"/>
      <c r="AZ1" s="974"/>
      <c r="BA1" s="974"/>
    </row>
    <row r="2" spans="1:53" ht="18.75" customHeight="1" x14ac:dyDescent="0.15">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Q2"/>
      <c r="AR2" s="195"/>
      <c r="AS2" s="195"/>
      <c r="AT2" s="1103"/>
      <c r="AU2" s="974"/>
      <c r="AV2" s="974"/>
      <c r="AW2" s="974"/>
      <c r="AX2" s="974"/>
      <c r="AY2" s="974"/>
      <c r="AZ2" s="974"/>
      <c r="BA2" s="974"/>
    </row>
    <row r="3" spans="1:53" ht="9" customHeight="1" x14ac:dyDescent="0.15">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row>
    <row r="4" spans="1:53" ht="36" customHeight="1" x14ac:dyDescent="0.15">
      <c r="A4" s="1111" t="s">
        <v>1013</v>
      </c>
      <c r="B4" s="1111"/>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c r="AJ4" s="1111"/>
      <c r="AK4" s="1111"/>
      <c r="AL4" s="1111"/>
      <c r="AM4" s="1111"/>
      <c r="AN4" s="1111"/>
      <c r="AO4" s="1111"/>
      <c r="AP4" s="1111"/>
      <c r="AQ4" s="1111"/>
      <c r="AR4" s="1111"/>
      <c r="AS4" s="1111"/>
      <c r="AT4" s="1111"/>
      <c r="AU4" s="1111"/>
      <c r="AV4" s="1111"/>
      <c r="AW4" s="1111"/>
      <c r="AX4" s="1111"/>
      <c r="AY4" s="1111"/>
      <c r="AZ4" s="1111"/>
      <c r="BA4" s="1111"/>
    </row>
    <row r="5" spans="1:53" ht="13.5" customHeight="1" x14ac:dyDescent="0.15">
      <c r="A5" s="204"/>
      <c r="B5" s="204"/>
      <c r="C5" s="204"/>
      <c r="D5" s="204"/>
      <c r="E5" s="204"/>
      <c r="F5" s="204"/>
      <c r="G5" s="204"/>
      <c r="H5" s="204"/>
      <c r="I5" s="204"/>
      <c r="J5" s="204"/>
      <c r="K5" s="204"/>
      <c r="L5" s="204"/>
      <c r="M5" s="167"/>
      <c r="N5" s="167"/>
      <c r="O5" s="167"/>
      <c r="P5" s="167"/>
      <c r="Q5" s="167"/>
      <c r="R5" s="167"/>
      <c r="S5" s="167"/>
      <c r="T5" s="167"/>
      <c r="U5" s="167"/>
      <c r="V5" s="167"/>
      <c r="W5" s="167"/>
      <c r="X5" s="167"/>
      <c r="Y5" s="167"/>
      <c r="Z5" s="167"/>
      <c r="AA5" s="167"/>
      <c r="AB5" s="167"/>
      <c r="AC5" s="202"/>
      <c r="AD5" s="202"/>
      <c r="AE5" s="202"/>
      <c r="AF5" s="167"/>
      <c r="AG5" s="167"/>
      <c r="AH5" s="167"/>
      <c r="AI5" s="167"/>
      <c r="AJ5" s="167"/>
      <c r="AK5" s="167"/>
      <c r="AL5" s="167"/>
      <c r="AM5" s="167"/>
      <c r="AN5" s="167"/>
      <c r="AO5" s="167"/>
      <c r="AP5" s="167"/>
      <c r="AQ5" s="167"/>
      <c r="AR5" s="167"/>
      <c r="AS5" s="167"/>
      <c r="AT5" s="167"/>
      <c r="AU5" s="167"/>
      <c r="AV5" s="167"/>
      <c r="AW5" s="167"/>
      <c r="AX5" s="167"/>
      <c r="AY5" s="167"/>
      <c r="AZ5" s="167"/>
      <c r="BA5" s="167"/>
    </row>
    <row r="6" spans="1:53" ht="18.75" customHeight="1" x14ac:dyDescent="0.15">
      <c r="A6" s="204"/>
      <c r="B6" s="204"/>
      <c r="C6" s="204"/>
      <c r="D6" s="204"/>
      <c r="E6" s="204"/>
      <c r="F6" s="204"/>
      <c r="G6" s="204"/>
      <c r="H6" s="204"/>
      <c r="I6" s="204"/>
      <c r="J6" s="204"/>
      <c r="K6" s="204"/>
      <c r="L6" s="204"/>
      <c r="M6" s="167"/>
      <c r="N6" s="167"/>
      <c r="O6" s="167"/>
      <c r="Q6" s="167"/>
      <c r="R6" s="167"/>
      <c r="S6" s="167"/>
      <c r="T6" s="167"/>
      <c r="U6" s="167"/>
      <c r="V6" s="167"/>
      <c r="W6" s="167"/>
      <c r="X6" s="167"/>
      <c r="Y6" s="167"/>
      <c r="Z6" s="167"/>
      <c r="AA6" s="167"/>
      <c r="AB6" s="167"/>
      <c r="AC6" s="202"/>
      <c r="AD6" s="202"/>
      <c r="AE6" s="202"/>
      <c r="AF6" s="167"/>
      <c r="AG6" s="167"/>
      <c r="AH6" s="167"/>
      <c r="AI6" s="167"/>
      <c r="AJ6" s="167"/>
      <c r="AK6" s="167"/>
      <c r="AL6" s="167"/>
      <c r="AM6" s="167"/>
      <c r="AN6" s="167"/>
      <c r="AO6" s="167"/>
      <c r="AP6" s="167"/>
      <c r="AQ6" s="167"/>
      <c r="AR6" s="167"/>
      <c r="AS6" s="167"/>
      <c r="AT6" s="167"/>
      <c r="AU6" s="167"/>
      <c r="AV6" s="167"/>
      <c r="AW6" s="167"/>
      <c r="AX6" s="167"/>
      <c r="AY6" s="167"/>
      <c r="AZ6" s="167"/>
      <c r="BA6" s="167"/>
    </row>
    <row r="7" spans="1:53" ht="18.75" customHeight="1" x14ac:dyDescent="0.15">
      <c r="A7" s="204"/>
      <c r="B7" s="204"/>
      <c r="C7" s="204"/>
      <c r="D7" s="204"/>
      <c r="E7" s="204"/>
      <c r="F7" s="204"/>
      <c r="G7" s="204"/>
      <c r="H7" s="204"/>
      <c r="I7" s="204"/>
      <c r="J7" s="204"/>
      <c r="K7" s="204"/>
      <c r="L7" s="204"/>
      <c r="M7" s="167"/>
      <c r="N7" s="167"/>
      <c r="O7" s="167"/>
      <c r="P7" s="167"/>
      <c r="Q7" s="167"/>
      <c r="R7" s="167"/>
      <c r="S7" s="167"/>
      <c r="T7" s="167"/>
      <c r="U7" s="167"/>
      <c r="V7" s="167"/>
      <c r="W7" s="167"/>
      <c r="X7" s="167"/>
      <c r="Y7" s="167"/>
      <c r="Z7" s="167"/>
      <c r="AA7" s="167"/>
      <c r="AB7" s="167"/>
      <c r="AC7" s="202"/>
      <c r="AD7" s="202"/>
      <c r="AE7" s="202"/>
      <c r="AF7" s="167"/>
      <c r="AG7" s="167"/>
      <c r="AH7" s="167"/>
      <c r="AI7" s="167"/>
      <c r="AJ7" s="167"/>
      <c r="AK7" s="167"/>
      <c r="AL7" s="167"/>
      <c r="AM7" s="167"/>
      <c r="AN7" s="167"/>
      <c r="AO7" s="167"/>
      <c r="AP7" s="167"/>
      <c r="AQ7" s="167"/>
      <c r="AR7" s="167"/>
      <c r="AS7" s="167"/>
      <c r="AT7" s="167"/>
      <c r="AU7" s="167"/>
      <c r="AV7" s="167"/>
      <c r="AW7" s="167"/>
      <c r="AX7" s="167"/>
      <c r="AY7" s="167"/>
      <c r="AZ7" s="167"/>
      <c r="BA7" s="167"/>
    </row>
    <row r="8" spans="1:53" ht="15" customHeight="1" thickBot="1" x14ac:dyDescent="0.2">
      <c r="A8" s="204"/>
      <c r="B8" s="204"/>
      <c r="C8" s="204"/>
      <c r="D8" s="204"/>
      <c r="E8" s="204"/>
      <c r="F8" s="204"/>
      <c r="G8" s="204"/>
      <c r="H8" s="204"/>
      <c r="I8" s="204"/>
      <c r="J8" s="204"/>
      <c r="K8" s="204"/>
      <c r="L8" s="204"/>
      <c r="M8" s="167"/>
      <c r="N8" s="167"/>
      <c r="O8" s="167"/>
      <c r="P8" s="167"/>
      <c r="Q8" s="167"/>
      <c r="R8" s="167"/>
      <c r="S8" s="167"/>
      <c r="T8" s="167"/>
      <c r="U8" s="167"/>
      <c r="V8" s="167"/>
      <c r="W8" s="167"/>
      <c r="X8" s="167"/>
      <c r="Y8" s="167"/>
      <c r="Z8" s="167"/>
      <c r="AA8" s="167"/>
      <c r="AB8" s="167"/>
      <c r="AC8" s="202"/>
      <c r="AD8" s="202"/>
      <c r="AE8" s="202"/>
      <c r="AF8" s="167"/>
      <c r="AG8" s="167"/>
      <c r="AH8" s="167"/>
      <c r="AI8" s="167"/>
      <c r="AJ8" s="167"/>
      <c r="AK8" s="167"/>
      <c r="AL8" s="167"/>
      <c r="AM8" s="167"/>
      <c r="AN8" s="167"/>
      <c r="AO8" s="167"/>
      <c r="AP8" s="167"/>
      <c r="AQ8" s="167"/>
      <c r="AR8" s="167"/>
      <c r="AS8" s="167"/>
      <c r="AT8" s="167"/>
      <c r="AU8" s="167"/>
      <c r="AV8" s="167"/>
      <c r="AW8" s="167"/>
      <c r="AX8" s="167"/>
      <c r="AY8" s="167"/>
      <c r="AZ8" s="167"/>
      <c r="BA8" s="167"/>
    </row>
    <row r="9" spans="1:53" ht="24.95" customHeight="1" x14ac:dyDescent="0.15">
      <c r="A9" s="1077" t="s">
        <v>979</v>
      </c>
      <c r="B9" s="1056"/>
      <c r="C9" s="1056"/>
      <c r="D9" s="1056"/>
      <c r="E9" s="1057"/>
      <c r="F9" s="1081" t="s">
        <v>0</v>
      </c>
      <c r="G9" s="1082"/>
      <c r="H9" s="1082"/>
      <c r="I9" s="1082"/>
      <c r="J9" s="1082"/>
      <c r="K9" s="1082"/>
      <c r="L9" s="1082"/>
      <c r="M9" s="1082"/>
      <c r="N9" s="1081" t="s">
        <v>68</v>
      </c>
      <c r="O9" s="1082"/>
      <c r="P9" s="1082"/>
      <c r="Q9" s="1082"/>
      <c r="R9" s="1082"/>
      <c r="S9" s="1104"/>
      <c r="T9" s="1081" t="s">
        <v>14</v>
      </c>
      <c r="U9" s="1082"/>
      <c r="V9" s="1082"/>
      <c r="W9" s="1082"/>
      <c r="X9" s="1082"/>
      <c r="Y9" s="1082"/>
      <c r="Z9" s="205"/>
      <c r="AA9" s="168"/>
      <c r="AB9" s="209"/>
      <c r="AC9" s="1094" t="s">
        <v>978</v>
      </c>
      <c r="AD9" s="1095"/>
      <c r="AE9" s="1095"/>
      <c r="AF9" s="1095"/>
      <c r="AG9" s="1096"/>
      <c r="AH9" s="1055" t="s">
        <v>0</v>
      </c>
      <c r="AI9" s="1056"/>
      <c r="AJ9" s="1056"/>
      <c r="AK9" s="1056"/>
      <c r="AL9" s="1056"/>
      <c r="AM9" s="1056"/>
      <c r="AN9" s="1056"/>
      <c r="AO9" s="1056"/>
      <c r="AP9" s="1055" t="s">
        <v>68</v>
      </c>
      <c r="AQ9" s="1056"/>
      <c r="AR9" s="1056"/>
      <c r="AS9" s="1056"/>
      <c r="AT9" s="1056"/>
      <c r="AU9" s="1057"/>
      <c r="AV9" s="1055" t="s">
        <v>14</v>
      </c>
      <c r="AW9" s="1056"/>
      <c r="AX9" s="1056"/>
      <c r="AY9" s="1056"/>
      <c r="AZ9" s="1056"/>
      <c r="BA9" s="1057"/>
    </row>
    <row r="10" spans="1:53" ht="24.95" customHeight="1" x14ac:dyDescent="0.15">
      <c r="A10" s="1078"/>
      <c r="B10" s="1079"/>
      <c r="C10" s="1079"/>
      <c r="D10" s="1079"/>
      <c r="E10" s="1080"/>
      <c r="F10" s="1051"/>
      <c r="G10" s="1052"/>
      <c r="H10" s="1118" t="s">
        <v>104</v>
      </c>
      <c r="I10" s="1119"/>
      <c r="J10" s="1119"/>
      <c r="K10" s="1118" t="s">
        <v>105</v>
      </c>
      <c r="L10" s="1119"/>
      <c r="M10" s="1120"/>
      <c r="N10" s="1085" t="s">
        <v>104</v>
      </c>
      <c r="O10" s="1083"/>
      <c r="P10" s="1083"/>
      <c r="Q10" s="1083" t="s">
        <v>105</v>
      </c>
      <c r="R10" s="1083"/>
      <c r="S10" s="1086"/>
      <c r="T10" s="1085" t="s">
        <v>104</v>
      </c>
      <c r="U10" s="1083"/>
      <c r="V10" s="1083"/>
      <c r="W10" s="1085" t="s">
        <v>105</v>
      </c>
      <c r="X10" s="1083"/>
      <c r="Y10" s="1109"/>
      <c r="Z10" s="212"/>
      <c r="AA10" s="213"/>
      <c r="AB10" s="214"/>
      <c r="AC10" s="1097"/>
      <c r="AD10" s="1098"/>
      <c r="AE10" s="1098"/>
      <c r="AF10" s="1098"/>
      <c r="AG10" s="1099"/>
      <c r="AH10" s="1049"/>
      <c r="AI10" s="1050"/>
      <c r="AJ10" s="1090" t="s">
        <v>104</v>
      </c>
      <c r="AK10" s="1090"/>
      <c r="AL10" s="1090"/>
      <c r="AM10" s="1090" t="s">
        <v>105</v>
      </c>
      <c r="AN10" s="1090"/>
      <c r="AO10" s="1091"/>
      <c r="AP10" s="1085" t="s">
        <v>104</v>
      </c>
      <c r="AQ10" s="1083"/>
      <c r="AR10" s="1083"/>
      <c r="AS10" s="1083" t="s">
        <v>105</v>
      </c>
      <c r="AT10" s="1083"/>
      <c r="AU10" s="1086"/>
      <c r="AV10" s="1083" t="s">
        <v>104</v>
      </c>
      <c r="AW10" s="1083"/>
      <c r="AX10" s="1083"/>
      <c r="AY10" s="1085" t="s">
        <v>105</v>
      </c>
      <c r="AZ10" s="1083"/>
      <c r="BA10" s="1086"/>
    </row>
    <row r="11" spans="1:53" ht="24.95" customHeight="1" thickBot="1" x14ac:dyDescent="0.2">
      <c r="A11" s="1053"/>
      <c r="B11" s="1054"/>
      <c r="C11" s="1054"/>
      <c r="D11" s="1054"/>
      <c r="E11" s="1058"/>
      <c r="F11" s="1053"/>
      <c r="G11" s="1054"/>
      <c r="H11" s="1121"/>
      <c r="I11" s="1122"/>
      <c r="J11" s="1122"/>
      <c r="K11" s="1121"/>
      <c r="L11" s="1122"/>
      <c r="M11" s="1123"/>
      <c r="N11" s="1087"/>
      <c r="O11" s="1084"/>
      <c r="P11" s="1084"/>
      <c r="Q11" s="1084"/>
      <c r="R11" s="1084"/>
      <c r="S11" s="1088"/>
      <c r="T11" s="1087"/>
      <c r="U11" s="1084"/>
      <c r="V11" s="1084"/>
      <c r="W11" s="1087"/>
      <c r="X11" s="1084"/>
      <c r="Y11" s="1110"/>
      <c r="Z11" s="212"/>
      <c r="AA11" s="213"/>
      <c r="AB11" s="214"/>
      <c r="AC11" s="1100"/>
      <c r="AD11" s="1101"/>
      <c r="AE11" s="1101"/>
      <c r="AF11" s="1101"/>
      <c r="AG11" s="1102"/>
      <c r="AH11" s="1124"/>
      <c r="AI11" s="1125"/>
      <c r="AJ11" s="1092"/>
      <c r="AK11" s="1092"/>
      <c r="AL11" s="1092"/>
      <c r="AM11" s="1092"/>
      <c r="AN11" s="1092"/>
      <c r="AO11" s="1093"/>
      <c r="AP11" s="1087"/>
      <c r="AQ11" s="1084"/>
      <c r="AR11" s="1084"/>
      <c r="AS11" s="1084"/>
      <c r="AT11" s="1084"/>
      <c r="AU11" s="1088"/>
      <c r="AV11" s="1084"/>
      <c r="AW11" s="1084"/>
      <c r="AX11" s="1084"/>
      <c r="AY11" s="1087"/>
      <c r="AZ11" s="1084"/>
      <c r="BA11" s="1088"/>
    </row>
    <row r="12" spans="1:53" ht="17.25" customHeight="1" x14ac:dyDescent="0.15">
      <c r="A12" s="1045" t="s">
        <v>85</v>
      </c>
      <c r="B12" s="1067"/>
      <c r="C12" s="1067"/>
      <c r="D12" s="1067"/>
      <c r="E12" s="1068"/>
      <c r="F12" s="1045" t="s">
        <v>67</v>
      </c>
      <c r="G12" s="1046"/>
      <c r="H12" s="988"/>
      <c r="I12" s="989"/>
      <c r="J12" s="989"/>
      <c r="K12" s="988"/>
      <c r="L12" s="989"/>
      <c r="M12" s="1059"/>
      <c r="N12" s="989"/>
      <c r="O12" s="989"/>
      <c r="P12" s="1106"/>
      <c r="Q12" s="988"/>
      <c r="R12" s="989"/>
      <c r="S12" s="1059"/>
      <c r="T12" s="1105"/>
      <c r="U12" s="989"/>
      <c r="V12" s="1106"/>
      <c r="W12" s="989"/>
      <c r="X12" s="989"/>
      <c r="Y12" s="1059"/>
      <c r="Z12" s="211"/>
      <c r="AA12" s="206"/>
      <c r="AB12" s="215"/>
      <c r="AC12" s="1055" t="s">
        <v>240</v>
      </c>
      <c r="AD12" s="1056"/>
      <c r="AE12" s="1056"/>
      <c r="AF12" s="1056"/>
      <c r="AG12" s="1057"/>
      <c r="AH12" s="1071" t="s">
        <v>67</v>
      </c>
      <c r="AI12" s="1076"/>
      <c r="AJ12" s="1066"/>
      <c r="AK12" s="1066"/>
      <c r="AL12" s="1066"/>
      <c r="AM12" s="1066"/>
      <c r="AN12" s="1066"/>
      <c r="AO12" s="1089"/>
      <c r="AP12" s="976"/>
      <c r="AQ12" s="976"/>
      <c r="AR12" s="1006"/>
      <c r="AS12" s="1005"/>
      <c r="AT12" s="976"/>
      <c r="AU12" s="1006"/>
      <c r="AV12" s="1005"/>
      <c r="AW12" s="976"/>
      <c r="AX12" s="1006"/>
      <c r="AY12" s="1005"/>
      <c r="AZ12" s="976"/>
      <c r="BA12" s="977"/>
    </row>
    <row r="13" spans="1:53" ht="17.25" customHeight="1" thickBot="1" x14ac:dyDescent="0.2">
      <c r="A13" s="1049"/>
      <c r="B13" s="1069"/>
      <c r="C13" s="1069"/>
      <c r="D13" s="1069"/>
      <c r="E13" s="1070"/>
      <c r="F13" s="1049" t="s">
        <v>58</v>
      </c>
      <c r="G13" s="1050"/>
      <c r="H13" s="1061"/>
      <c r="I13" s="1062"/>
      <c r="J13" s="1062"/>
      <c r="K13" s="1061"/>
      <c r="L13" s="1062"/>
      <c r="M13" s="1063"/>
      <c r="N13" s="991"/>
      <c r="O13" s="991"/>
      <c r="P13" s="1108"/>
      <c r="Q13" s="990"/>
      <c r="R13" s="991"/>
      <c r="S13" s="1060"/>
      <c r="T13" s="1107"/>
      <c r="U13" s="991"/>
      <c r="V13" s="1108"/>
      <c r="W13" s="991"/>
      <c r="X13" s="991"/>
      <c r="Y13" s="1060"/>
      <c r="Z13" s="211"/>
      <c r="AA13" s="206"/>
      <c r="AB13" s="215"/>
      <c r="AC13" s="1053"/>
      <c r="AD13" s="1054"/>
      <c r="AE13" s="1054"/>
      <c r="AF13" s="1054"/>
      <c r="AG13" s="1058"/>
      <c r="AH13" s="1039" t="s">
        <v>58</v>
      </c>
      <c r="AI13" s="1040"/>
      <c r="AJ13" s="1041"/>
      <c r="AK13" s="1041"/>
      <c r="AL13" s="1041"/>
      <c r="AM13" s="1041"/>
      <c r="AN13" s="1041"/>
      <c r="AO13" s="1042"/>
      <c r="AP13" s="979"/>
      <c r="AQ13" s="979"/>
      <c r="AR13" s="1008"/>
      <c r="AS13" s="1007"/>
      <c r="AT13" s="979"/>
      <c r="AU13" s="1008"/>
      <c r="AV13" s="1007"/>
      <c r="AW13" s="979"/>
      <c r="AX13" s="1008"/>
      <c r="AY13" s="1007"/>
      <c r="AZ13" s="979"/>
      <c r="BA13" s="980"/>
    </row>
    <row r="14" spans="1:53" ht="17.25" customHeight="1" x14ac:dyDescent="0.15">
      <c r="A14" s="1071" t="s">
        <v>84</v>
      </c>
      <c r="B14" s="1072"/>
      <c r="C14" s="1072"/>
      <c r="D14" s="1072"/>
      <c r="E14" s="1073"/>
      <c r="F14" s="1071" t="s">
        <v>67</v>
      </c>
      <c r="G14" s="1076"/>
      <c r="H14" s="988"/>
      <c r="I14" s="989"/>
      <c r="J14" s="989"/>
      <c r="K14" s="988"/>
      <c r="L14" s="989"/>
      <c r="M14" s="1059"/>
      <c r="N14" s="976"/>
      <c r="O14" s="976"/>
      <c r="P14" s="1006"/>
      <c r="Q14" s="975"/>
      <c r="R14" s="976"/>
      <c r="S14" s="977"/>
      <c r="T14" s="1005"/>
      <c r="U14" s="976"/>
      <c r="V14" s="1006"/>
      <c r="W14" s="976"/>
      <c r="X14" s="976"/>
      <c r="Y14" s="977"/>
      <c r="Z14" s="211"/>
      <c r="AA14" s="206"/>
      <c r="AB14" s="215"/>
      <c r="AC14" s="1055" t="s">
        <v>250</v>
      </c>
      <c r="AD14" s="1056"/>
      <c r="AE14" s="1056"/>
      <c r="AF14" s="1056"/>
      <c r="AG14" s="1057"/>
      <c r="AH14" s="1071" t="s">
        <v>67</v>
      </c>
      <c r="AI14" s="1076"/>
      <c r="AJ14" s="1066"/>
      <c r="AK14" s="1066"/>
      <c r="AL14" s="1066"/>
      <c r="AM14" s="1066"/>
      <c r="AN14" s="1066"/>
      <c r="AO14" s="1089"/>
      <c r="AP14" s="976"/>
      <c r="AQ14" s="976"/>
      <c r="AR14" s="1006"/>
      <c r="AS14" s="1005"/>
      <c r="AT14" s="976"/>
      <c r="AU14" s="1006"/>
      <c r="AV14" s="1005"/>
      <c r="AW14" s="976"/>
      <c r="AX14" s="1006"/>
      <c r="AY14" s="1005"/>
      <c r="AZ14" s="976"/>
      <c r="BA14" s="1006"/>
    </row>
    <row r="15" spans="1:53" ht="17.25" customHeight="1" thickBot="1" x14ac:dyDescent="0.2">
      <c r="A15" s="1039"/>
      <c r="B15" s="1074"/>
      <c r="C15" s="1074"/>
      <c r="D15" s="1074"/>
      <c r="E15" s="1075"/>
      <c r="F15" s="1039" t="s">
        <v>58</v>
      </c>
      <c r="G15" s="1040"/>
      <c r="H15" s="990"/>
      <c r="I15" s="991"/>
      <c r="J15" s="991"/>
      <c r="K15" s="990"/>
      <c r="L15" s="991"/>
      <c r="M15" s="1060"/>
      <c r="N15" s="979"/>
      <c r="O15" s="979"/>
      <c r="P15" s="1008"/>
      <c r="Q15" s="978"/>
      <c r="R15" s="979"/>
      <c r="S15" s="980"/>
      <c r="T15" s="1007"/>
      <c r="U15" s="979"/>
      <c r="V15" s="1008"/>
      <c r="W15" s="979"/>
      <c r="X15" s="979"/>
      <c r="Y15" s="980"/>
      <c r="Z15" s="211"/>
      <c r="AA15" s="206"/>
      <c r="AB15" s="215"/>
      <c r="AC15" s="1053"/>
      <c r="AD15" s="1054"/>
      <c r="AE15" s="1054"/>
      <c r="AF15" s="1054"/>
      <c r="AG15" s="1058"/>
      <c r="AH15" s="1039" t="s">
        <v>58</v>
      </c>
      <c r="AI15" s="1040"/>
      <c r="AJ15" s="1041"/>
      <c r="AK15" s="1041"/>
      <c r="AL15" s="1041"/>
      <c r="AM15" s="1041"/>
      <c r="AN15" s="1041"/>
      <c r="AO15" s="1042"/>
      <c r="AP15" s="979"/>
      <c r="AQ15" s="979"/>
      <c r="AR15" s="1008"/>
      <c r="AS15" s="1007"/>
      <c r="AT15" s="979"/>
      <c r="AU15" s="1008"/>
      <c r="AV15" s="1007"/>
      <c r="AW15" s="979"/>
      <c r="AX15" s="1008"/>
      <c r="AY15" s="1007"/>
      <c r="AZ15" s="979"/>
      <c r="BA15" s="1008"/>
    </row>
    <row r="16" spans="1:53" ht="17.25" customHeight="1" x14ac:dyDescent="0.15">
      <c r="A16" s="1045" t="s">
        <v>83</v>
      </c>
      <c r="B16" s="1067"/>
      <c r="C16" s="1067"/>
      <c r="D16" s="1067"/>
      <c r="E16" s="1068"/>
      <c r="F16" s="1045" t="s">
        <v>67</v>
      </c>
      <c r="G16" s="1046"/>
      <c r="H16" s="981"/>
      <c r="I16" s="982"/>
      <c r="J16" s="982"/>
      <c r="K16" s="981"/>
      <c r="L16" s="982"/>
      <c r="M16" s="983"/>
      <c r="N16" s="976"/>
      <c r="O16" s="976"/>
      <c r="P16" s="1006"/>
      <c r="Q16" s="975"/>
      <c r="R16" s="976"/>
      <c r="S16" s="977"/>
      <c r="T16" s="1005"/>
      <c r="U16" s="976"/>
      <c r="V16" s="1006"/>
      <c r="W16" s="976"/>
      <c r="X16" s="976"/>
      <c r="Y16" s="977"/>
      <c r="Z16" s="211"/>
      <c r="AA16" s="206"/>
      <c r="AB16" s="215"/>
      <c r="AC16" s="1055" t="s">
        <v>251</v>
      </c>
      <c r="AD16" s="1056"/>
      <c r="AE16" s="1056"/>
      <c r="AF16" s="1056"/>
      <c r="AG16" s="1057"/>
      <c r="AH16" s="1045" t="s">
        <v>67</v>
      </c>
      <c r="AI16" s="1046"/>
      <c r="AJ16" s="1047"/>
      <c r="AK16" s="1047"/>
      <c r="AL16" s="1047"/>
      <c r="AM16" s="1047"/>
      <c r="AN16" s="1047"/>
      <c r="AO16" s="1048"/>
      <c r="AP16" s="976"/>
      <c r="AQ16" s="976"/>
      <c r="AR16" s="1006"/>
      <c r="AS16" s="1005"/>
      <c r="AT16" s="976"/>
      <c r="AU16" s="1006"/>
      <c r="AV16" s="1005"/>
      <c r="AW16" s="976"/>
      <c r="AX16" s="1006"/>
      <c r="AY16" s="1005"/>
      <c r="AZ16" s="976"/>
      <c r="BA16" s="1006"/>
    </row>
    <row r="17" spans="1:53" ht="17.25" customHeight="1" thickBot="1" x14ac:dyDescent="0.2">
      <c r="A17" s="1049"/>
      <c r="B17" s="1069"/>
      <c r="C17" s="1069"/>
      <c r="D17" s="1069"/>
      <c r="E17" s="1070"/>
      <c r="F17" s="1049" t="s">
        <v>58</v>
      </c>
      <c r="G17" s="1050"/>
      <c r="H17" s="1061"/>
      <c r="I17" s="1062"/>
      <c r="J17" s="1062"/>
      <c r="K17" s="1061"/>
      <c r="L17" s="1062"/>
      <c r="M17" s="1063"/>
      <c r="N17" s="979"/>
      <c r="O17" s="979"/>
      <c r="P17" s="1008"/>
      <c r="Q17" s="978"/>
      <c r="R17" s="979"/>
      <c r="S17" s="980"/>
      <c r="T17" s="1007"/>
      <c r="U17" s="979"/>
      <c r="V17" s="1008"/>
      <c r="W17" s="979"/>
      <c r="X17" s="979"/>
      <c r="Y17" s="980"/>
      <c r="Z17" s="211"/>
      <c r="AA17" s="206"/>
      <c r="AB17" s="215"/>
      <c r="AC17" s="1053"/>
      <c r="AD17" s="1054"/>
      <c r="AE17" s="1054"/>
      <c r="AF17" s="1054"/>
      <c r="AG17" s="1058"/>
      <c r="AH17" s="1049" t="s">
        <v>58</v>
      </c>
      <c r="AI17" s="1050"/>
      <c r="AJ17" s="1064"/>
      <c r="AK17" s="1064"/>
      <c r="AL17" s="1064"/>
      <c r="AM17" s="1064"/>
      <c r="AN17" s="1064"/>
      <c r="AO17" s="1065"/>
      <c r="AP17" s="979"/>
      <c r="AQ17" s="979"/>
      <c r="AR17" s="1008"/>
      <c r="AS17" s="1007"/>
      <c r="AT17" s="979"/>
      <c r="AU17" s="1008"/>
      <c r="AV17" s="1007"/>
      <c r="AW17" s="979"/>
      <c r="AX17" s="1008"/>
      <c r="AY17" s="1007"/>
      <c r="AZ17" s="979"/>
      <c r="BA17" s="1008"/>
    </row>
    <row r="18" spans="1:53" ht="17.25" customHeight="1" x14ac:dyDescent="0.15">
      <c r="A18" s="1071" t="s">
        <v>64</v>
      </c>
      <c r="B18" s="1072"/>
      <c r="C18" s="1072"/>
      <c r="D18" s="1072"/>
      <c r="E18" s="1073"/>
      <c r="F18" s="1071" t="s">
        <v>67</v>
      </c>
      <c r="G18" s="1076"/>
      <c r="H18" s="988"/>
      <c r="I18" s="989"/>
      <c r="J18" s="989"/>
      <c r="K18" s="988"/>
      <c r="L18" s="989"/>
      <c r="M18" s="1059"/>
      <c r="N18" s="976"/>
      <c r="O18" s="976"/>
      <c r="P18" s="1006"/>
      <c r="Q18" s="975"/>
      <c r="R18" s="976"/>
      <c r="S18" s="977"/>
      <c r="T18" s="1005"/>
      <c r="U18" s="976"/>
      <c r="V18" s="1006"/>
      <c r="W18" s="976"/>
      <c r="X18" s="976"/>
      <c r="Y18" s="977"/>
      <c r="Z18" s="211"/>
      <c r="AA18" s="206"/>
      <c r="AB18" s="215"/>
      <c r="AC18" s="1112" t="s">
        <v>272</v>
      </c>
      <c r="AD18" s="1113"/>
      <c r="AE18" s="1113"/>
      <c r="AF18" s="1113"/>
      <c r="AG18" s="1114"/>
      <c r="AH18" s="1071" t="s">
        <v>67</v>
      </c>
      <c r="AI18" s="1076"/>
      <c r="AJ18" s="1066"/>
      <c r="AK18" s="1066"/>
      <c r="AL18" s="1066"/>
      <c r="AM18" s="1066"/>
      <c r="AN18" s="1066"/>
      <c r="AO18" s="1089"/>
      <c r="AP18" s="976"/>
      <c r="AQ18" s="976"/>
      <c r="AR18" s="1006"/>
      <c r="AS18" s="1005"/>
      <c r="AT18" s="976"/>
      <c r="AU18" s="1006"/>
      <c r="AV18" s="1005"/>
      <c r="AW18" s="976"/>
      <c r="AX18" s="1006"/>
      <c r="AY18" s="1005"/>
      <c r="AZ18" s="976"/>
      <c r="BA18" s="1006"/>
    </row>
    <row r="19" spans="1:53" ht="17.25" customHeight="1" thickBot="1" x14ac:dyDescent="0.2">
      <c r="A19" s="1039"/>
      <c r="B19" s="1074"/>
      <c r="C19" s="1074"/>
      <c r="D19" s="1074"/>
      <c r="E19" s="1075"/>
      <c r="F19" s="1039" t="s">
        <v>58</v>
      </c>
      <c r="G19" s="1040"/>
      <c r="H19" s="990"/>
      <c r="I19" s="991"/>
      <c r="J19" s="991"/>
      <c r="K19" s="990"/>
      <c r="L19" s="991"/>
      <c r="M19" s="1060"/>
      <c r="N19" s="979"/>
      <c r="O19" s="979"/>
      <c r="P19" s="1008"/>
      <c r="Q19" s="978"/>
      <c r="R19" s="979"/>
      <c r="S19" s="980"/>
      <c r="T19" s="1007"/>
      <c r="U19" s="979"/>
      <c r="V19" s="1008"/>
      <c r="W19" s="979"/>
      <c r="X19" s="979"/>
      <c r="Y19" s="980"/>
      <c r="Z19" s="211"/>
      <c r="AA19" s="206"/>
      <c r="AB19" s="215"/>
      <c r="AC19" s="1115"/>
      <c r="AD19" s="1116"/>
      <c r="AE19" s="1116"/>
      <c r="AF19" s="1116"/>
      <c r="AG19" s="1117"/>
      <c r="AH19" s="1039" t="s">
        <v>58</v>
      </c>
      <c r="AI19" s="1040"/>
      <c r="AJ19" s="1041"/>
      <c r="AK19" s="1041"/>
      <c r="AL19" s="1041"/>
      <c r="AM19" s="1041"/>
      <c r="AN19" s="1041"/>
      <c r="AO19" s="1042"/>
      <c r="AP19" s="979"/>
      <c r="AQ19" s="979"/>
      <c r="AR19" s="1008"/>
      <c r="AS19" s="1007"/>
      <c r="AT19" s="979"/>
      <c r="AU19" s="1008"/>
      <c r="AV19" s="1007"/>
      <c r="AW19" s="979"/>
      <c r="AX19" s="1008"/>
      <c r="AY19" s="1007"/>
      <c r="AZ19" s="979"/>
      <c r="BA19" s="1008"/>
    </row>
    <row r="20" spans="1:53" ht="17.25" customHeight="1" x14ac:dyDescent="0.15">
      <c r="A20" s="1045" t="s">
        <v>65</v>
      </c>
      <c r="B20" s="1067"/>
      <c r="C20" s="1067"/>
      <c r="D20" s="1067"/>
      <c r="E20" s="1068"/>
      <c r="F20" s="1045" t="s">
        <v>67</v>
      </c>
      <c r="G20" s="1046"/>
      <c r="H20" s="981"/>
      <c r="I20" s="982"/>
      <c r="J20" s="982"/>
      <c r="K20" s="981"/>
      <c r="L20" s="982"/>
      <c r="M20" s="983"/>
      <c r="N20" s="976"/>
      <c r="O20" s="976"/>
      <c r="P20" s="1006"/>
      <c r="Q20" s="975"/>
      <c r="R20" s="976"/>
      <c r="S20" s="977"/>
      <c r="T20" s="1005"/>
      <c r="U20" s="976"/>
      <c r="V20" s="1006"/>
      <c r="W20" s="976"/>
      <c r="X20" s="976"/>
      <c r="Y20" s="977"/>
      <c r="Z20" s="211"/>
      <c r="AA20" s="206"/>
      <c r="AB20" s="215"/>
      <c r="AC20" s="1015" t="s">
        <v>252</v>
      </c>
      <c r="AD20" s="986"/>
      <c r="AE20" s="986"/>
      <c r="AF20" s="986"/>
      <c r="AG20" s="984" t="s">
        <v>82</v>
      </c>
      <c r="AH20" s="1027" t="s">
        <v>67</v>
      </c>
      <c r="AI20" s="1028"/>
      <c r="AJ20" s="1037"/>
      <c r="AK20" s="1037"/>
      <c r="AL20" s="1037"/>
      <c r="AM20" s="1037"/>
      <c r="AN20" s="1037"/>
      <c r="AO20" s="1038"/>
      <c r="AP20" s="994"/>
      <c r="AQ20" s="994"/>
      <c r="AR20" s="1003"/>
      <c r="AS20" s="993"/>
      <c r="AT20" s="994"/>
      <c r="AU20" s="995"/>
      <c r="AV20" s="1009"/>
      <c r="AW20" s="1010"/>
      <c r="AX20" s="1011"/>
      <c r="AY20" s="1029"/>
      <c r="AZ20" s="1010"/>
      <c r="BA20" s="1030"/>
    </row>
    <row r="21" spans="1:53" ht="17.25" customHeight="1" thickBot="1" x14ac:dyDescent="0.2">
      <c r="A21" s="1049"/>
      <c r="B21" s="1069"/>
      <c r="C21" s="1069"/>
      <c r="D21" s="1069"/>
      <c r="E21" s="1070"/>
      <c r="F21" s="1049" t="s">
        <v>58</v>
      </c>
      <c r="G21" s="1050"/>
      <c r="H21" s="1061"/>
      <c r="I21" s="1062"/>
      <c r="J21" s="1062"/>
      <c r="K21" s="1061"/>
      <c r="L21" s="1062"/>
      <c r="M21" s="1063"/>
      <c r="N21" s="979"/>
      <c r="O21" s="979"/>
      <c r="P21" s="1008"/>
      <c r="Q21" s="978"/>
      <c r="R21" s="979"/>
      <c r="S21" s="980"/>
      <c r="T21" s="1007"/>
      <c r="U21" s="979"/>
      <c r="V21" s="1008"/>
      <c r="W21" s="979"/>
      <c r="X21" s="979"/>
      <c r="Y21" s="980"/>
      <c r="Z21" s="211"/>
      <c r="AA21" s="206"/>
      <c r="AB21" s="215"/>
      <c r="AC21" s="1016"/>
      <c r="AD21" s="987"/>
      <c r="AE21" s="987"/>
      <c r="AF21" s="987"/>
      <c r="AG21" s="985"/>
      <c r="AH21" s="1035" t="s">
        <v>58</v>
      </c>
      <c r="AI21" s="1036"/>
      <c r="AJ21" s="992"/>
      <c r="AK21" s="992"/>
      <c r="AL21" s="992"/>
      <c r="AM21" s="992"/>
      <c r="AN21" s="992"/>
      <c r="AO21" s="1017"/>
      <c r="AP21" s="997"/>
      <c r="AQ21" s="997"/>
      <c r="AR21" s="1004"/>
      <c r="AS21" s="996"/>
      <c r="AT21" s="997"/>
      <c r="AU21" s="998"/>
      <c r="AV21" s="1012"/>
      <c r="AW21" s="1013"/>
      <c r="AX21" s="1014"/>
      <c r="AY21" s="1031"/>
      <c r="AZ21" s="1013"/>
      <c r="BA21" s="1032"/>
    </row>
    <row r="22" spans="1:53" ht="18.75" customHeight="1" x14ac:dyDescent="0.15">
      <c r="A22" s="1071" t="s">
        <v>86</v>
      </c>
      <c r="B22" s="1072"/>
      <c r="C22" s="1072"/>
      <c r="D22" s="1072"/>
      <c r="E22" s="1073"/>
      <c r="F22" s="1071" t="s">
        <v>67</v>
      </c>
      <c r="G22" s="1076"/>
      <c r="H22" s="988"/>
      <c r="I22" s="989"/>
      <c r="J22" s="989"/>
      <c r="K22" s="988"/>
      <c r="L22" s="989"/>
      <c r="M22" s="1059"/>
      <c r="N22" s="976"/>
      <c r="O22" s="976"/>
      <c r="P22" s="1006"/>
      <c r="Q22" s="975"/>
      <c r="R22" s="976"/>
      <c r="S22" s="977"/>
      <c r="T22" s="1005"/>
      <c r="U22" s="976"/>
      <c r="V22" s="1006"/>
      <c r="W22" s="976"/>
      <c r="X22" s="976"/>
      <c r="Y22" s="977"/>
      <c r="Z22" s="211"/>
      <c r="AA22" s="206"/>
      <c r="AB22" s="215"/>
      <c r="AC22" s="1043" t="s">
        <v>273</v>
      </c>
      <c r="AD22" s="1044"/>
      <c r="AE22" s="1044"/>
      <c r="AF22" s="1044"/>
      <c r="AG22" s="984" t="s">
        <v>82</v>
      </c>
      <c r="AH22" s="999" t="s">
        <v>67</v>
      </c>
      <c r="AI22" s="1000"/>
      <c r="AJ22" s="1001"/>
      <c r="AK22" s="1001"/>
      <c r="AL22" s="1001"/>
      <c r="AM22" s="1001"/>
      <c r="AN22" s="1001"/>
      <c r="AO22" s="1002"/>
      <c r="AP22" s="994"/>
      <c r="AQ22" s="994"/>
      <c r="AR22" s="1003"/>
      <c r="AS22" s="993"/>
      <c r="AT22" s="994"/>
      <c r="AU22" s="995"/>
      <c r="AV22" s="1009"/>
      <c r="AW22" s="1010"/>
      <c r="AX22" s="1011"/>
      <c r="AY22" s="1029"/>
      <c r="AZ22" s="1010"/>
      <c r="BA22" s="1030"/>
    </row>
    <row r="23" spans="1:53" ht="18.75" customHeight="1" thickBot="1" x14ac:dyDescent="0.2">
      <c r="A23" s="1039"/>
      <c r="B23" s="1074"/>
      <c r="C23" s="1074"/>
      <c r="D23" s="1074"/>
      <c r="E23" s="1075"/>
      <c r="F23" s="1039" t="s">
        <v>58</v>
      </c>
      <c r="G23" s="1040"/>
      <c r="H23" s="990"/>
      <c r="I23" s="991"/>
      <c r="J23" s="991"/>
      <c r="K23" s="990"/>
      <c r="L23" s="991"/>
      <c r="M23" s="1060"/>
      <c r="N23" s="979"/>
      <c r="O23" s="979"/>
      <c r="P23" s="1008"/>
      <c r="Q23" s="978"/>
      <c r="R23" s="979"/>
      <c r="S23" s="980"/>
      <c r="T23" s="1007"/>
      <c r="U23" s="979"/>
      <c r="V23" s="1008"/>
      <c r="W23" s="979"/>
      <c r="X23" s="979"/>
      <c r="Y23" s="980"/>
      <c r="Z23" s="211"/>
      <c r="AA23" s="206"/>
      <c r="AB23" s="215"/>
      <c r="AC23" s="1043"/>
      <c r="AD23" s="1044"/>
      <c r="AE23" s="1044"/>
      <c r="AF23" s="1044"/>
      <c r="AG23" s="985"/>
      <c r="AH23" s="1033" t="s">
        <v>58</v>
      </c>
      <c r="AI23" s="1034"/>
      <c r="AJ23" s="992"/>
      <c r="AK23" s="992"/>
      <c r="AL23" s="992"/>
      <c r="AM23" s="992"/>
      <c r="AN23" s="992"/>
      <c r="AO23" s="1017"/>
      <c r="AP23" s="997"/>
      <c r="AQ23" s="997"/>
      <c r="AR23" s="1004"/>
      <c r="AS23" s="996"/>
      <c r="AT23" s="997"/>
      <c r="AU23" s="998"/>
      <c r="AV23" s="1012"/>
      <c r="AW23" s="1013"/>
      <c r="AX23" s="1014"/>
      <c r="AY23" s="1031"/>
      <c r="AZ23" s="1013"/>
      <c r="BA23" s="1032"/>
    </row>
    <row r="24" spans="1:53" ht="18.75" customHeight="1" x14ac:dyDescent="0.15">
      <c r="A24" s="1045" t="s">
        <v>87</v>
      </c>
      <c r="B24" s="1067"/>
      <c r="C24" s="1067"/>
      <c r="D24" s="1067"/>
      <c r="E24" s="1068"/>
      <c r="F24" s="1045" t="s">
        <v>67</v>
      </c>
      <c r="G24" s="1046"/>
      <c r="H24" s="981"/>
      <c r="I24" s="982"/>
      <c r="J24" s="982"/>
      <c r="K24" s="981"/>
      <c r="L24" s="982"/>
      <c r="M24" s="983"/>
      <c r="N24" s="976"/>
      <c r="O24" s="976"/>
      <c r="P24" s="1006"/>
      <c r="Q24" s="975"/>
      <c r="R24" s="976"/>
      <c r="S24" s="977"/>
      <c r="T24" s="1005"/>
      <c r="U24" s="976"/>
      <c r="V24" s="1006"/>
      <c r="W24" s="976"/>
      <c r="X24" s="976"/>
      <c r="Y24" s="977"/>
      <c r="Z24" s="211"/>
      <c r="AA24" s="206"/>
      <c r="AB24" s="215"/>
      <c r="AC24" s="1015" t="s">
        <v>274</v>
      </c>
      <c r="AD24" s="986"/>
      <c r="AE24" s="986"/>
      <c r="AF24" s="986"/>
      <c r="AG24" s="984" t="s">
        <v>26</v>
      </c>
      <c r="AH24" s="1027" t="s">
        <v>67</v>
      </c>
      <c r="AI24" s="1028"/>
      <c r="AJ24" s="1001"/>
      <c r="AK24" s="1001"/>
      <c r="AL24" s="1001"/>
      <c r="AM24" s="1001"/>
      <c r="AN24" s="1001"/>
      <c r="AO24" s="1002"/>
      <c r="AP24" s="994"/>
      <c r="AQ24" s="994"/>
      <c r="AR24" s="1003"/>
      <c r="AS24" s="993"/>
      <c r="AT24" s="994"/>
      <c r="AU24" s="995"/>
      <c r="AV24" s="1009"/>
      <c r="AW24" s="1010"/>
      <c r="AX24" s="1011"/>
      <c r="AY24" s="1029"/>
      <c r="AZ24" s="1010"/>
      <c r="BA24" s="1030"/>
    </row>
    <row r="25" spans="1:53" ht="18.75" customHeight="1" thickBot="1" x14ac:dyDescent="0.2">
      <c r="A25" s="1049"/>
      <c r="B25" s="1069"/>
      <c r="C25" s="1069"/>
      <c r="D25" s="1069"/>
      <c r="E25" s="1070"/>
      <c r="F25" s="1049" t="s">
        <v>58</v>
      </c>
      <c r="G25" s="1050"/>
      <c r="H25" s="1061"/>
      <c r="I25" s="1062"/>
      <c r="J25" s="1062"/>
      <c r="K25" s="1061"/>
      <c r="L25" s="1062"/>
      <c r="M25" s="1063"/>
      <c r="N25" s="979"/>
      <c r="O25" s="979"/>
      <c r="P25" s="1008"/>
      <c r="Q25" s="978"/>
      <c r="R25" s="979"/>
      <c r="S25" s="980"/>
      <c r="T25" s="1007"/>
      <c r="U25" s="979"/>
      <c r="V25" s="1008"/>
      <c r="W25" s="979"/>
      <c r="X25" s="979"/>
      <c r="Y25" s="980"/>
      <c r="Z25" s="211"/>
      <c r="AA25" s="206"/>
      <c r="AB25" s="215"/>
      <c r="AC25" s="1016"/>
      <c r="AD25" s="987"/>
      <c r="AE25" s="987"/>
      <c r="AF25" s="987"/>
      <c r="AG25" s="985"/>
      <c r="AH25" s="1035" t="s">
        <v>58</v>
      </c>
      <c r="AI25" s="1036"/>
      <c r="AJ25" s="992"/>
      <c r="AK25" s="992"/>
      <c r="AL25" s="992"/>
      <c r="AM25" s="992"/>
      <c r="AN25" s="992"/>
      <c r="AO25" s="1017"/>
      <c r="AP25" s="997"/>
      <c r="AQ25" s="997"/>
      <c r="AR25" s="1004"/>
      <c r="AS25" s="996"/>
      <c r="AT25" s="997"/>
      <c r="AU25" s="998"/>
      <c r="AV25" s="1012"/>
      <c r="AW25" s="1013"/>
      <c r="AX25" s="1014"/>
      <c r="AY25" s="1031"/>
      <c r="AZ25" s="1013"/>
      <c r="BA25" s="1032"/>
    </row>
    <row r="26" spans="1:53" ht="18.75" customHeight="1" x14ac:dyDescent="0.15">
      <c r="A26" s="1071" t="s">
        <v>66</v>
      </c>
      <c r="B26" s="1072"/>
      <c r="C26" s="1072"/>
      <c r="D26" s="1072"/>
      <c r="E26" s="1073"/>
      <c r="F26" s="1071" t="s">
        <v>67</v>
      </c>
      <c r="G26" s="1076"/>
      <c r="H26" s="988"/>
      <c r="I26" s="989"/>
      <c r="J26" s="989"/>
      <c r="K26" s="988"/>
      <c r="L26" s="989"/>
      <c r="M26" s="1059"/>
      <c r="N26" s="976"/>
      <c r="O26" s="976"/>
      <c r="P26" s="1006"/>
      <c r="Q26" s="975"/>
      <c r="R26" s="976"/>
      <c r="S26" s="977"/>
      <c r="T26" s="1005"/>
      <c r="U26" s="976"/>
      <c r="V26" s="1006"/>
      <c r="W26" s="976"/>
      <c r="X26" s="976"/>
      <c r="Y26" s="977"/>
      <c r="Z26" s="211"/>
      <c r="AA26" s="206"/>
      <c r="AB26" s="215"/>
      <c r="AC26" s="1015" t="s">
        <v>275</v>
      </c>
      <c r="AD26" s="986"/>
      <c r="AE26" s="986"/>
      <c r="AF26" s="986"/>
      <c r="AG26" s="984" t="s">
        <v>82</v>
      </c>
      <c r="AH26" s="999" t="s">
        <v>67</v>
      </c>
      <c r="AI26" s="1000"/>
      <c r="AJ26" s="1001"/>
      <c r="AK26" s="1001"/>
      <c r="AL26" s="1001"/>
      <c r="AM26" s="1001"/>
      <c r="AN26" s="1001"/>
      <c r="AO26" s="1002"/>
      <c r="AP26" s="994"/>
      <c r="AQ26" s="994"/>
      <c r="AR26" s="1003"/>
      <c r="AS26" s="993"/>
      <c r="AT26" s="994"/>
      <c r="AU26" s="995"/>
      <c r="AV26" s="1009"/>
      <c r="AW26" s="1010"/>
      <c r="AX26" s="1011"/>
      <c r="AY26" s="1029"/>
      <c r="AZ26" s="1010"/>
      <c r="BA26" s="1030"/>
    </row>
    <row r="27" spans="1:53" ht="18.75" customHeight="1" thickBot="1" x14ac:dyDescent="0.2">
      <c r="A27" s="1039"/>
      <c r="B27" s="1074"/>
      <c r="C27" s="1074"/>
      <c r="D27" s="1074"/>
      <c r="E27" s="1075"/>
      <c r="F27" s="1039" t="s">
        <v>58</v>
      </c>
      <c r="G27" s="1040"/>
      <c r="H27" s="990"/>
      <c r="I27" s="991"/>
      <c r="J27" s="991"/>
      <c r="K27" s="990"/>
      <c r="L27" s="991"/>
      <c r="M27" s="1060"/>
      <c r="N27" s="979"/>
      <c r="O27" s="979"/>
      <c r="P27" s="1008"/>
      <c r="Q27" s="978"/>
      <c r="R27" s="979"/>
      <c r="S27" s="980"/>
      <c r="T27" s="1007"/>
      <c r="U27" s="979"/>
      <c r="V27" s="1008"/>
      <c r="W27" s="979"/>
      <c r="X27" s="979"/>
      <c r="Y27" s="980"/>
      <c r="Z27" s="211"/>
      <c r="AA27" s="206"/>
      <c r="AB27" s="215"/>
      <c r="AC27" s="1016"/>
      <c r="AD27" s="987"/>
      <c r="AE27" s="987"/>
      <c r="AF27" s="987"/>
      <c r="AG27" s="985"/>
      <c r="AH27" s="1033" t="s">
        <v>58</v>
      </c>
      <c r="AI27" s="1034"/>
      <c r="AJ27" s="992"/>
      <c r="AK27" s="992"/>
      <c r="AL27" s="992"/>
      <c r="AM27" s="992"/>
      <c r="AN27" s="992"/>
      <c r="AO27" s="1017"/>
      <c r="AP27" s="997"/>
      <c r="AQ27" s="997"/>
      <c r="AR27" s="1004"/>
      <c r="AS27" s="996"/>
      <c r="AT27" s="997"/>
      <c r="AU27" s="998"/>
      <c r="AV27" s="1012"/>
      <c r="AW27" s="1013"/>
      <c r="AX27" s="1014"/>
      <c r="AY27" s="1031"/>
      <c r="AZ27" s="1013"/>
      <c r="BA27" s="1032"/>
    </row>
    <row r="28" spans="1:53" ht="18.75" customHeight="1" x14ac:dyDescent="0.15">
      <c r="A28" s="1055" t="s">
        <v>242</v>
      </c>
      <c r="B28" s="1056"/>
      <c r="C28" s="1056"/>
      <c r="D28" s="1056"/>
      <c r="E28" s="1057"/>
      <c r="F28" s="1045" t="s">
        <v>67</v>
      </c>
      <c r="G28" s="1046"/>
      <c r="H28" s="981"/>
      <c r="I28" s="982"/>
      <c r="J28" s="982"/>
      <c r="K28" s="981"/>
      <c r="L28" s="982"/>
      <c r="M28" s="983"/>
      <c r="N28" s="976"/>
      <c r="O28" s="976"/>
      <c r="P28" s="1006"/>
      <c r="Q28" s="975"/>
      <c r="R28" s="976"/>
      <c r="S28" s="977"/>
      <c r="T28" s="1005"/>
      <c r="U28" s="976"/>
      <c r="V28" s="1006"/>
      <c r="W28" s="976"/>
      <c r="X28" s="976"/>
      <c r="Y28" s="977"/>
      <c r="Z28" s="211"/>
      <c r="AA28" s="206"/>
      <c r="AB28" s="215"/>
      <c r="AC28" s="1043" t="s">
        <v>276</v>
      </c>
      <c r="AD28" s="1044"/>
      <c r="AE28" s="1044"/>
      <c r="AF28" s="1044"/>
      <c r="AG28" s="984" t="s">
        <v>82</v>
      </c>
      <c r="AH28" s="1027" t="s">
        <v>67</v>
      </c>
      <c r="AI28" s="1028"/>
      <c r="AJ28" s="1001"/>
      <c r="AK28" s="1001"/>
      <c r="AL28" s="1001"/>
      <c r="AM28" s="1001"/>
      <c r="AN28" s="1001"/>
      <c r="AO28" s="1002"/>
      <c r="AP28" s="994"/>
      <c r="AQ28" s="994"/>
      <c r="AR28" s="1003"/>
      <c r="AS28" s="993"/>
      <c r="AT28" s="994"/>
      <c r="AU28" s="995"/>
      <c r="AV28" s="1009"/>
      <c r="AW28" s="1010"/>
      <c r="AX28" s="1011"/>
      <c r="AY28" s="1029"/>
      <c r="AZ28" s="1010"/>
      <c r="BA28" s="1030"/>
    </row>
    <row r="29" spans="1:53" ht="18.75" customHeight="1" thickBot="1" x14ac:dyDescent="0.2">
      <c r="A29" s="1053"/>
      <c r="B29" s="1054"/>
      <c r="C29" s="1054"/>
      <c r="D29" s="1054"/>
      <c r="E29" s="1058"/>
      <c r="F29" s="1049" t="s">
        <v>58</v>
      </c>
      <c r="G29" s="1050"/>
      <c r="H29" s="1061"/>
      <c r="I29" s="1062"/>
      <c r="J29" s="1062"/>
      <c r="K29" s="1061"/>
      <c r="L29" s="1062"/>
      <c r="M29" s="1063"/>
      <c r="N29" s="979"/>
      <c r="O29" s="979"/>
      <c r="P29" s="1008"/>
      <c r="Q29" s="978"/>
      <c r="R29" s="979"/>
      <c r="S29" s="980"/>
      <c r="T29" s="1007"/>
      <c r="U29" s="979"/>
      <c r="V29" s="1008"/>
      <c r="W29" s="979"/>
      <c r="X29" s="979"/>
      <c r="Y29" s="980"/>
      <c r="Z29" s="211"/>
      <c r="AA29" s="206"/>
      <c r="AB29" s="215"/>
      <c r="AC29" s="1043"/>
      <c r="AD29" s="1044"/>
      <c r="AE29" s="1044"/>
      <c r="AF29" s="1044"/>
      <c r="AG29" s="985"/>
      <c r="AH29" s="1035" t="s">
        <v>58</v>
      </c>
      <c r="AI29" s="1036"/>
      <c r="AJ29" s="992"/>
      <c r="AK29" s="992"/>
      <c r="AL29" s="992"/>
      <c r="AM29" s="992"/>
      <c r="AN29" s="992"/>
      <c r="AO29" s="1017"/>
      <c r="AP29" s="997"/>
      <c r="AQ29" s="997"/>
      <c r="AR29" s="1004"/>
      <c r="AS29" s="996"/>
      <c r="AT29" s="997"/>
      <c r="AU29" s="998"/>
      <c r="AV29" s="1012"/>
      <c r="AW29" s="1013"/>
      <c r="AX29" s="1014"/>
      <c r="AY29" s="1031"/>
      <c r="AZ29" s="1013"/>
      <c r="BA29" s="1032"/>
    </row>
    <row r="30" spans="1:53" ht="18.75" customHeight="1" x14ac:dyDescent="0.15">
      <c r="A30" s="1055" t="s">
        <v>239</v>
      </c>
      <c r="B30" s="1056"/>
      <c r="C30" s="1056"/>
      <c r="D30" s="1056"/>
      <c r="E30" s="1057"/>
      <c r="F30" s="1071" t="s">
        <v>67</v>
      </c>
      <c r="G30" s="1076"/>
      <c r="H30" s="988"/>
      <c r="I30" s="989"/>
      <c r="J30" s="989"/>
      <c r="K30" s="988"/>
      <c r="L30" s="989"/>
      <c r="M30" s="1059"/>
      <c r="N30" s="976"/>
      <c r="O30" s="976"/>
      <c r="P30" s="1006"/>
      <c r="Q30" s="975"/>
      <c r="R30" s="976"/>
      <c r="S30" s="977"/>
      <c r="T30" s="1005"/>
      <c r="U30" s="976"/>
      <c r="V30" s="1006"/>
      <c r="W30" s="976"/>
      <c r="X30" s="976"/>
      <c r="Y30" s="977"/>
      <c r="Z30" s="211"/>
      <c r="AA30" s="206"/>
      <c r="AB30" s="215"/>
      <c r="AC30" s="1015" t="s">
        <v>253</v>
      </c>
      <c r="AD30" s="986"/>
      <c r="AE30" s="986"/>
      <c r="AF30" s="986"/>
      <c r="AG30" s="984" t="s">
        <v>26</v>
      </c>
      <c r="AH30" s="999" t="s">
        <v>67</v>
      </c>
      <c r="AI30" s="1000"/>
      <c r="AJ30" s="1001"/>
      <c r="AK30" s="1001"/>
      <c r="AL30" s="1001"/>
      <c r="AM30" s="1001"/>
      <c r="AN30" s="1001"/>
      <c r="AO30" s="1002"/>
      <c r="AP30" s="994"/>
      <c r="AQ30" s="994"/>
      <c r="AR30" s="1003"/>
      <c r="AS30" s="993"/>
      <c r="AT30" s="994"/>
      <c r="AU30" s="995"/>
      <c r="AV30" s="1009"/>
      <c r="AW30" s="1010"/>
      <c r="AX30" s="1011"/>
      <c r="AY30" s="1029"/>
      <c r="AZ30" s="1010"/>
      <c r="BA30" s="1030"/>
    </row>
    <row r="31" spans="1:53" ht="18.75" customHeight="1" thickBot="1" x14ac:dyDescent="0.2">
      <c r="A31" s="1053"/>
      <c r="B31" s="1054"/>
      <c r="C31" s="1054"/>
      <c r="D31" s="1054"/>
      <c r="E31" s="1058"/>
      <c r="F31" s="1039" t="s">
        <v>58</v>
      </c>
      <c r="G31" s="1040"/>
      <c r="H31" s="990"/>
      <c r="I31" s="991"/>
      <c r="J31" s="991"/>
      <c r="K31" s="990"/>
      <c r="L31" s="991"/>
      <c r="M31" s="1060"/>
      <c r="N31" s="979"/>
      <c r="O31" s="979"/>
      <c r="P31" s="1008"/>
      <c r="Q31" s="978"/>
      <c r="R31" s="979"/>
      <c r="S31" s="980"/>
      <c r="T31" s="1007"/>
      <c r="U31" s="979"/>
      <c r="V31" s="1008"/>
      <c r="W31" s="979"/>
      <c r="X31" s="979"/>
      <c r="Y31" s="980"/>
      <c r="Z31" s="211"/>
      <c r="AA31" s="206"/>
      <c r="AB31" s="215"/>
      <c r="AC31" s="1016"/>
      <c r="AD31" s="987"/>
      <c r="AE31" s="987"/>
      <c r="AF31" s="987"/>
      <c r="AG31" s="985"/>
      <c r="AH31" s="1033" t="s">
        <v>58</v>
      </c>
      <c r="AI31" s="1034"/>
      <c r="AJ31" s="992"/>
      <c r="AK31" s="992"/>
      <c r="AL31" s="992"/>
      <c r="AM31" s="992"/>
      <c r="AN31" s="992"/>
      <c r="AO31" s="1017"/>
      <c r="AP31" s="997"/>
      <c r="AQ31" s="997"/>
      <c r="AR31" s="1004"/>
      <c r="AS31" s="996"/>
      <c r="AT31" s="997"/>
      <c r="AU31" s="998"/>
      <c r="AV31" s="1012"/>
      <c r="AW31" s="1013"/>
      <c r="AX31" s="1014"/>
      <c r="AY31" s="1031"/>
      <c r="AZ31" s="1013"/>
      <c r="BA31" s="1032"/>
    </row>
    <row r="32" spans="1:53" ht="18.75" customHeight="1" x14ac:dyDescent="0.15">
      <c r="A32" s="1055" t="s">
        <v>241</v>
      </c>
      <c r="B32" s="1056"/>
      <c r="C32" s="1056"/>
      <c r="D32" s="1056"/>
      <c r="E32" s="1057"/>
      <c r="F32" s="1071" t="s">
        <v>67</v>
      </c>
      <c r="G32" s="1076"/>
      <c r="H32" s="981"/>
      <c r="I32" s="982"/>
      <c r="J32" s="982"/>
      <c r="K32" s="981"/>
      <c r="L32" s="982"/>
      <c r="M32" s="983"/>
      <c r="N32" s="976"/>
      <c r="O32" s="976"/>
      <c r="P32" s="1006"/>
      <c r="Q32" s="975"/>
      <c r="R32" s="976"/>
      <c r="S32" s="977"/>
      <c r="T32" s="1005"/>
      <c r="U32" s="976"/>
      <c r="V32" s="1006"/>
      <c r="W32" s="976"/>
      <c r="X32" s="976"/>
      <c r="Y32" s="977"/>
      <c r="Z32" s="211"/>
      <c r="AA32" s="206"/>
      <c r="AB32" s="215"/>
      <c r="AC32" s="1015" t="s">
        <v>277</v>
      </c>
      <c r="AD32" s="986"/>
      <c r="AE32" s="986"/>
      <c r="AF32" s="986"/>
      <c r="AG32" s="984" t="s">
        <v>26</v>
      </c>
      <c r="AH32" s="999" t="s">
        <v>67</v>
      </c>
      <c r="AI32" s="1000"/>
      <c r="AJ32" s="1001"/>
      <c r="AK32" s="1001"/>
      <c r="AL32" s="1001"/>
      <c r="AM32" s="1001"/>
      <c r="AN32" s="1001"/>
      <c r="AO32" s="1002"/>
      <c r="AP32" s="994"/>
      <c r="AQ32" s="994"/>
      <c r="AR32" s="1003"/>
      <c r="AS32" s="993"/>
      <c r="AT32" s="994"/>
      <c r="AU32" s="995"/>
      <c r="AV32" s="1009"/>
      <c r="AW32" s="1010"/>
      <c r="AX32" s="1011"/>
      <c r="AY32" s="1029"/>
      <c r="AZ32" s="1010"/>
      <c r="BA32" s="1030"/>
    </row>
    <row r="33" spans="1:53" ht="18.75" customHeight="1" thickBot="1" x14ac:dyDescent="0.2">
      <c r="A33" s="1053"/>
      <c r="B33" s="1054"/>
      <c r="C33" s="1054"/>
      <c r="D33" s="1054"/>
      <c r="E33" s="1058"/>
      <c r="F33" s="1039" t="s">
        <v>58</v>
      </c>
      <c r="G33" s="1040"/>
      <c r="H33" s="990"/>
      <c r="I33" s="991"/>
      <c r="J33" s="991"/>
      <c r="K33" s="990"/>
      <c r="L33" s="991"/>
      <c r="M33" s="1060"/>
      <c r="N33" s="979"/>
      <c r="O33" s="979"/>
      <c r="P33" s="1008"/>
      <c r="Q33" s="978"/>
      <c r="R33" s="979"/>
      <c r="S33" s="980"/>
      <c r="T33" s="1007"/>
      <c r="U33" s="979"/>
      <c r="V33" s="1008"/>
      <c r="W33" s="979"/>
      <c r="X33" s="979"/>
      <c r="Y33" s="980"/>
      <c r="Z33" s="211"/>
      <c r="AA33" s="206"/>
      <c r="AB33" s="215"/>
      <c r="AC33" s="1016"/>
      <c r="AD33" s="987"/>
      <c r="AE33" s="987"/>
      <c r="AF33" s="987"/>
      <c r="AG33" s="985"/>
      <c r="AH33" s="1033" t="s">
        <v>58</v>
      </c>
      <c r="AI33" s="1034"/>
      <c r="AJ33" s="992"/>
      <c r="AK33" s="992"/>
      <c r="AL33" s="992"/>
      <c r="AM33" s="992"/>
      <c r="AN33" s="992"/>
      <c r="AO33" s="1017"/>
      <c r="AP33" s="997"/>
      <c r="AQ33" s="997"/>
      <c r="AR33" s="1004"/>
      <c r="AS33" s="996"/>
      <c r="AT33" s="997"/>
      <c r="AU33" s="998"/>
      <c r="AV33" s="1012"/>
      <c r="AW33" s="1013"/>
      <c r="AX33" s="1014"/>
      <c r="AY33" s="1031"/>
      <c r="AZ33" s="1013"/>
      <c r="BA33" s="1032"/>
    </row>
    <row r="34" spans="1:53" ht="18.75" customHeight="1" x14ac:dyDescent="0.15">
      <c r="A34" s="168"/>
      <c r="B34" s="168"/>
      <c r="C34" s="168"/>
      <c r="D34" s="168"/>
      <c r="E34" s="168"/>
      <c r="F34" s="168"/>
      <c r="G34" s="168"/>
      <c r="H34" s="206"/>
      <c r="I34" s="206"/>
      <c r="J34" s="206"/>
      <c r="K34" s="206"/>
      <c r="L34" s="206"/>
      <c r="M34" s="206"/>
      <c r="N34" s="206"/>
      <c r="O34" s="206"/>
      <c r="P34" s="206"/>
      <c r="Q34" s="206"/>
      <c r="R34" s="206"/>
      <c r="S34" s="206"/>
      <c r="T34" s="206"/>
      <c r="U34" s="206"/>
      <c r="V34" s="206"/>
      <c r="W34" s="206"/>
      <c r="X34" s="206"/>
      <c r="Y34" s="206"/>
      <c r="Z34" s="206"/>
      <c r="AA34" s="206"/>
      <c r="AB34" s="206"/>
      <c r="AC34" s="168"/>
      <c r="AD34" s="168"/>
      <c r="AE34" s="168"/>
      <c r="AF34" s="168"/>
      <c r="AG34" s="168"/>
      <c r="AH34" s="168"/>
      <c r="AI34" s="168"/>
      <c r="AJ34" s="207"/>
      <c r="AK34" s="207"/>
      <c r="AL34" s="207"/>
      <c r="AM34" s="207"/>
      <c r="AN34" s="207"/>
      <c r="AO34" s="207"/>
      <c r="AP34" s="207"/>
      <c r="AQ34" s="207"/>
      <c r="AR34" s="207"/>
      <c r="AS34" s="207"/>
      <c r="AT34" s="207"/>
      <c r="AU34" s="207"/>
      <c r="AV34" s="206"/>
      <c r="AW34" s="206"/>
      <c r="AX34" s="206"/>
      <c r="AY34" s="206"/>
      <c r="AZ34" s="206"/>
      <c r="BA34" s="206"/>
    </row>
    <row r="35" spans="1:53" ht="18.75" customHeight="1" thickBot="1" x14ac:dyDescent="0.2">
      <c r="A35" s="168" t="s">
        <v>265</v>
      </c>
      <c r="B35" s="168"/>
      <c r="C35" s="168"/>
      <c r="D35" s="168"/>
      <c r="E35" s="168"/>
      <c r="F35" s="168"/>
      <c r="G35" s="168"/>
      <c r="H35" s="207"/>
      <c r="I35" s="207"/>
      <c r="J35" s="207"/>
      <c r="K35" s="207"/>
      <c r="L35" s="207"/>
      <c r="M35" s="207"/>
      <c r="N35" s="207"/>
      <c r="O35" s="207"/>
      <c r="P35" s="207"/>
      <c r="Q35" s="207"/>
      <c r="R35" s="207"/>
      <c r="S35" s="207"/>
      <c r="T35" s="206"/>
      <c r="U35" s="206"/>
      <c r="V35" s="206"/>
      <c r="W35" s="206"/>
      <c r="X35" s="206"/>
      <c r="Y35" s="206"/>
      <c r="Z35" s="206"/>
      <c r="AA35" s="206"/>
      <c r="AB35" s="206"/>
    </row>
    <row r="36" spans="1:53" ht="18.75" customHeight="1" x14ac:dyDescent="0.15">
      <c r="A36" s="1018"/>
      <c r="B36" s="1019"/>
      <c r="C36" s="1019"/>
      <c r="D36" s="1019"/>
      <c r="E36" s="1019"/>
      <c r="F36" s="1019"/>
      <c r="G36" s="1019"/>
      <c r="H36" s="1019"/>
      <c r="I36" s="1019"/>
      <c r="J36" s="1019"/>
      <c r="K36" s="1019"/>
      <c r="L36" s="1019"/>
      <c r="M36" s="1019"/>
      <c r="N36" s="1019"/>
      <c r="O36" s="1019"/>
      <c r="P36" s="1019"/>
      <c r="Q36" s="1019"/>
      <c r="R36" s="1019"/>
      <c r="S36" s="1019"/>
      <c r="T36" s="1019"/>
      <c r="U36" s="1019"/>
      <c r="V36" s="1019"/>
      <c r="W36" s="1019"/>
      <c r="X36" s="1019"/>
      <c r="Y36" s="1020"/>
      <c r="Z36" s="167"/>
      <c r="AA36" s="167"/>
      <c r="AB36" s="208"/>
    </row>
    <row r="37" spans="1:53" ht="18.75" customHeight="1" x14ac:dyDescent="0.15">
      <c r="A37" s="1021"/>
      <c r="B37" s="1022"/>
      <c r="C37" s="1022"/>
      <c r="D37" s="1022"/>
      <c r="E37" s="1022"/>
      <c r="F37" s="1022"/>
      <c r="G37" s="1022"/>
      <c r="H37" s="1022"/>
      <c r="I37" s="1022"/>
      <c r="J37" s="1022"/>
      <c r="K37" s="1022"/>
      <c r="L37" s="1022"/>
      <c r="M37" s="1022"/>
      <c r="N37" s="1022"/>
      <c r="O37" s="1022"/>
      <c r="P37" s="1022"/>
      <c r="Q37" s="1022"/>
      <c r="R37" s="1022"/>
      <c r="S37" s="1022"/>
      <c r="T37" s="1022"/>
      <c r="U37" s="1022"/>
      <c r="V37" s="1022"/>
      <c r="W37" s="1022"/>
      <c r="X37" s="1022"/>
      <c r="Y37" s="1023"/>
      <c r="Z37" s="167"/>
      <c r="AA37" s="167"/>
      <c r="AB37" s="208"/>
    </row>
    <row r="38" spans="1:53" ht="18.75" customHeight="1" thickBot="1" x14ac:dyDescent="0.2">
      <c r="A38" s="1024"/>
      <c r="B38" s="1025"/>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6"/>
      <c r="Z38" s="167"/>
      <c r="AA38" s="167"/>
      <c r="AB38" s="208"/>
    </row>
    <row r="39" spans="1:53" ht="18.75" customHeight="1" x14ac:dyDescent="0.1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row>
    <row r="40" spans="1:53" ht="18.75" customHeight="1" x14ac:dyDescent="0.15">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row>
    <row r="41" spans="1:53" ht="18.75" customHeight="1" x14ac:dyDescent="0.15">
      <c r="AE41" s="167"/>
      <c r="AF41" s="167"/>
      <c r="AG41" s="167"/>
      <c r="AH41" s="167"/>
      <c r="AI41" s="167"/>
      <c r="AJ41" s="167"/>
      <c r="AK41" s="167"/>
      <c r="AL41" s="167"/>
    </row>
    <row r="42" spans="1:53" ht="18.75" customHeight="1" x14ac:dyDescent="0.15">
      <c r="AE42" s="167"/>
      <c r="AF42" s="167"/>
      <c r="AG42" s="167"/>
      <c r="AH42" s="167"/>
      <c r="AI42" s="167"/>
      <c r="AJ42" s="167"/>
      <c r="AK42" s="167"/>
      <c r="AL42" s="167"/>
      <c r="AM42" s="167"/>
      <c r="AN42" s="167"/>
      <c r="AO42" s="167"/>
      <c r="AP42" s="167"/>
      <c r="AQ42" s="167"/>
      <c r="AR42" s="167"/>
      <c r="AS42" s="167"/>
      <c r="AT42" s="167"/>
      <c r="AU42" s="167"/>
      <c r="AV42" s="167"/>
      <c r="AW42" s="167"/>
    </row>
  </sheetData>
  <mergeCells count="282">
    <mergeCell ref="AY16:BA17"/>
    <mergeCell ref="A4:BA4"/>
    <mergeCell ref="AC18:AG19"/>
    <mergeCell ref="AC16:AG17"/>
    <mergeCell ref="F12:G12"/>
    <mergeCell ref="F13:G13"/>
    <mergeCell ref="A14:E15"/>
    <mergeCell ref="K10:M11"/>
    <mergeCell ref="AJ10:AL11"/>
    <mergeCell ref="AH10:AI11"/>
    <mergeCell ref="AH12:AI12"/>
    <mergeCell ref="AJ12:AL12"/>
    <mergeCell ref="AH13:AI13"/>
    <mergeCell ref="AJ13:AL13"/>
    <mergeCell ref="H10:J11"/>
    <mergeCell ref="N16:P17"/>
    <mergeCell ref="K19:M19"/>
    <mergeCell ref="AC12:AG13"/>
    <mergeCell ref="Q16:S17"/>
    <mergeCell ref="Q18:S19"/>
    <mergeCell ref="AJ17:AL17"/>
    <mergeCell ref="AH15:AI15"/>
    <mergeCell ref="AV14:AX15"/>
    <mergeCell ref="AY14:BA15"/>
    <mergeCell ref="T26:V27"/>
    <mergeCell ref="N22:P23"/>
    <mergeCell ref="Q26:S27"/>
    <mergeCell ref="K26:M26"/>
    <mergeCell ref="Q22:S23"/>
    <mergeCell ref="K23:M23"/>
    <mergeCell ref="K24:M24"/>
    <mergeCell ref="K18:M18"/>
    <mergeCell ref="AT1:AT2"/>
    <mergeCell ref="AS10:AU11"/>
    <mergeCell ref="N9:S9"/>
    <mergeCell ref="T9:Y9"/>
    <mergeCell ref="T10:V11"/>
    <mergeCell ref="N14:P15"/>
    <mergeCell ref="T14:V15"/>
    <mergeCell ref="Q12:S13"/>
    <mergeCell ref="T12:V13"/>
    <mergeCell ref="N12:P13"/>
    <mergeCell ref="W10:Y11"/>
    <mergeCell ref="AM25:AO25"/>
    <mergeCell ref="AH22:AI22"/>
    <mergeCell ref="AJ22:AL22"/>
    <mergeCell ref="AM22:AO22"/>
    <mergeCell ref="AM18:AO18"/>
    <mergeCell ref="AY22:BA23"/>
    <mergeCell ref="AM14:AO14"/>
    <mergeCell ref="AM15:AO15"/>
    <mergeCell ref="AV16:AX17"/>
    <mergeCell ref="AP9:AU9"/>
    <mergeCell ref="AV22:AX23"/>
    <mergeCell ref="A26:E27"/>
    <mergeCell ref="F26:G26"/>
    <mergeCell ref="K25:M25"/>
    <mergeCell ref="H24:J24"/>
    <mergeCell ref="H25:J25"/>
    <mergeCell ref="F23:G23"/>
    <mergeCell ref="AS24:AU25"/>
    <mergeCell ref="N18:P19"/>
    <mergeCell ref="N20:P21"/>
    <mergeCell ref="T18:V19"/>
    <mergeCell ref="K22:M22"/>
    <mergeCell ref="H22:J22"/>
    <mergeCell ref="H23:J23"/>
    <mergeCell ref="Q24:S25"/>
    <mergeCell ref="T22:V23"/>
    <mergeCell ref="T24:V25"/>
    <mergeCell ref="AV9:BA9"/>
    <mergeCell ref="AP10:AR11"/>
    <mergeCell ref="AV10:AX11"/>
    <mergeCell ref="AY10:BA11"/>
    <mergeCell ref="AM13:AO13"/>
    <mergeCell ref="AM12:AO12"/>
    <mergeCell ref="AP12:AR13"/>
    <mergeCell ref="AS12:AU13"/>
    <mergeCell ref="AV12:AX13"/>
    <mergeCell ref="AY12:BA13"/>
    <mergeCell ref="A20:E21"/>
    <mergeCell ref="F20:G20"/>
    <mergeCell ref="F21:G21"/>
    <mergeCell ref="H21:J21"/>
    <mergeCell ref="H19:J19"/>
    <mergeCell ref="H20:J20"/>
    <mergeCell ref="T20:V21"/>
    <mergeCell ref="AY20:BA21"/>
    <mergeCell ref="AH18:AI18"/>
    <mergeCell ref="AM10:AO11"/>
    <mergeCell ref="AC9:AG11"/>
    <mergeCell ref="AH9:AO9"/>
    <mergeCell ref="AH14:AI14"/>
    <mergeCell ref="AJ14:AL14"/>
    <mergeCell ref="N10:P11"/>
    <mergeCell ref="Q10:S11"/>
    <mergeCell ref="AY24:BA25"/>
    <mergeCell ref="AY18:BA19"/>
    <mergeCell ref="A9:E11"/>
    <mergeCell ref="F9:M9"/>
    <mergeCell ref="A16:E17"/>
    <mergeCell ref="F16:G16"/>
    <mergeCell ref="F17:G17"/>
    <mergeCell ref="A18:E19"/>
    <mergeCell ref="F18:G18"/>
    <mergeCell ref="F19:G19"/>
    <mergeCell ref="H13:J13"/>
    <mergeCell ref="H14:J14"/>
    <mergeCell ref="H15:J15"/>
    <mergeCell ref="H16:J16"/>
    <mergeCell ref="H17:J17"/>
    <mergeCell ref="H18:J18"/>
    <mergeCell ref="K12:M12"/>
    <mergeCell ref="A12:E13"/>
    <mergeCell ref="F14:G14"/>
    <mergeCell ref="F15:G15"/>
    <mergeCell ref="K16:M16"/>
    <mergeCell ref="K17:M17"/>
    <mergeCell ref="F22:G22"/>
    <mergeCell ref="K21:M21"/>
    <mergeCell ref="A30:E31"/>
    <mergeCell ref="A32:E33"/>
    <mergeCell ref="F31:G31"/>
    <mergeCell ref="H31:J31"/>
    <mergeCell ref="F33:G33"/>
    <mergeCell ref="F29:G29"/>
    <mergeCell ref="K31:M31"/>
    <mergeCell ref="K29:M29"/>
    <mergeCell ref="F30:G30"/>
    <mergeCell ref="A28:E29"/>
    <mergeCell ref="H29:J29"/>
    <mergeCell ref="F32:G32"/>
    <mergeCell ref="A24:E25"/>
    <mergeCell ref="F24:G24"/>
    <mergeCell ref="F25:G25"/>
    <mergeCell ref="A22:E23"/>
    <mergeCell ref="F27:G27"/>
    <mergeCell ref="N24:P25"/>
    <mergeCell ref="K27:M27"/>
    <mergeCell ref="K28:M28"/>
    <mergeCell ref="N28:P29"/>
    <mergeCell ref="N32:P33"/>
    <mergeCell ref="H30:J30"/>
    <mergeCell ref="K30:M30"/>
    <mergeCell ref="N30:P31"/>
    <mergeCell ref="N26:P27"/>
    <mergeCell ref="H33:J33"/>
    <mergeCell ref="K33:M33"/>
    <mergeCell ref="F28:G28"/>
    <mergeCell ref="H28:J28"/>
    <mergeCell ref="F10:G11"/>
    <mergeCell ref="Q14:S15"/>
    <mergeCell ref="AC14:AG15"/>
    <mergeCell ref="W12:Y13"/>
    <mergeCell ref="W14:Y15"/>
    <mergeCell ref="AS16:AU17"/>
    <mergeCell ref="AH21:AI21"/>
    <mergeCell ref="AJ21:AL21"/>
    <mergeCell ref="AM21:AO21"/>
    <mergeCell ref="AS18:AU19"/>
    <mergeCell ref="H12:J12"/>
    <mergeCell ref="K13:M13"/>
    <mergeCell ref="Q20:S21"/>
    <mergeCell ref="W16:Y17"/>
    <mergeCell ref="W18:Y19"/>
    <mergeCell ref="K14:M14"/>
    <mergeCell ref="K15:M15"/>
    <mergeCell ref="W20:Y21"/>
    <mergeCell ref="T16:V17"/>
    <mergeCell ref="K20:M20"/>
    <mergeCell ref="AM17:AO17"/>
    <mergeCell ref="AP14:AR15"/>
    <mergeCell ref="AS14:AU15"/>
    <mergeCell ref="AJ18:AL18"/>
    <mergeCell ref="AP18:AR19"/>
    <mergeCell ref="AP22:AR23"/>
    <mergeCell ref="AJ15:AL15"/>
    <mergeCell ref="AS22:AU23"/>
    <mergeCell ref="AH16:AI16"/>
    <mergeCell ref="AJ16:AL16"/>
    <mergeCell ref="AM16:AO16"/>
    <mergeCell ref="AP16:AR17"/>
    <mergeCell ref="AH17:AI17"/>
    <mergeCell ref="W28:Y29"/>
    <mergeCell ref="AC28:AC29"/>
    <mergeCell ref="AD28:AF29"/>
    <mergeCell ref="W26:Y27"/>
    <mergeCell ref="AH26:AI26"/>
    <mergeCell ref="AD26:AF27"/>
    <mergeCell ref="AG26:AG27"/>
    <mergeCell ref="AD22:AF23"/>
    <mergeCell ref="AG22:AG23"/>
    <mergeCell ref="AG28:AG29"/>
    <mergeCell ref="AC26:AC27"/>
    <mergeCell ref="W22:Y23"/>
    <mergeCell ref="W24:Y25"/>
    <mergeCell ref="AH23:AI23"/>
    <mergeCell ref="AH24:AI24"/>
    <mergeCell ref="AC22:AC23"/>
    <mergeCell ref="AH25:AI25"/>
    <mergeCell ref="AJ25:AL25"/>
    <mergeCell ref="AV28:AX29"/>
    <mergeCell ref="AH29:AI29"/>
    <mergeCell ref="AV18:AX19"/>
    <mergeCell ref="AG24:AG25"/>
    <mergeCell ref="AC24:AC25"/>
    <mergeCell ref="AD24:AF25"/>
    <mergeCell ref="AC20:AC21"/>
    <mergeCell ref="AD20:AF21"/>
    <mergeCell ref="AG20:AG21"/>
    <mergeCell ref="AM20:AO20"/>
    <mergeCell ref="AP20:AR21"/>
    <mergeCell ref="AS20:AU21"/>
    <mergeCell ref="AH19:AI19"/>
    <mergeCell ref="AJ19:AL19"/>
    <mergeCell ref="AM19:AO19"/>
    <mergeCell ref="AJ23:AL23"/>
    <mergeCell ref="AM23:AO23"/>
    <mergeCell ref="AH20:AI20"/>
    <mergeCell ref="AJ20:AL20"/>
    <mergeCell ref="AJ24:AL24"/>
    <mergeCell ref="AM24:AO24"/>
    <mergeCell ref="AV24:AX25"/>
    <mergeCell ref="AP24:AR25"/>
    <mergeCell ref="AV20:AX21"/>
    <mergeCell ref="A36:Y38"/>
    <mergeCell ref="AH28:AI28"/>
    <mergeCell ref="AM26:AO26"/>
    <mergeCell ref="AP26:AR27"/>
    <mergeCell ref="AY32:BA33"/>
    <mergeCell ref="AH33:AI33"/>
    <mergeCell ref="AY26:BA27"/>
    <mergeCell ref="AH27:AI27"/>
    <mergeCell ref="AJ27:AL27"/>
    <mergeCell ref="AM27:AO27"/>
    <mergeCell ref="AY28:BA29"/>
    <mergeCell ref="AJ29:AL29"/>
    <mergeCell ref="AM29:AO29"/>
    <mergeCell ref="AS26:AU27"/>
    <mergeCell ref="AV26:AX27"/>
    <mergeCell ref="AJ26:AL26"/>
    <mergeCell ref="AJ28:AL28"/>
    <mergeCell ref="AY30:BA31"/>
    <mergeCell ref="AH31:AI31"/>
    <mergeCell ref="AJ31:AL31"/>
    <mergeCell ref="AM31:AO31"/>
    <mergeCell ref="AM28:AO28"/>
    <mergeCell ref="AP28:AR29"/>
    <mergeCell ref="AS28:AU29"/>
    <mergeCell ref="AH30:AI30"/>
    <mergeCell ref="AJ30:AL30"/>
    <mergeCell ref="AM30:AO30"/>
    <mergeCell ref="AC32:AC33"/>
    <mergeCell ref="AD32:AF33"/>
    <mergeCell ref="AG32:AG33"/>
    <mergeCell ref="AM33:AO33"/>
    <mergeCell ref="AJ32:AL32"/>
    <mergeCell ref="AC30:AC31"/>
    <mergeCell ref="AU1:BA2"/>
    <mergeCell ref="Q30:S31"/>
    <mergeCell ref="H32:J32"/>
    <mergeCell ref="K32:M32"/>
    <mergeCell ref="AG30:AG31"/>
    <mergeCell ref="AD30:AF31"/>
    <mergeCell ref="H26:J26"/>
    <mergeCell ref="H27:J27"/>
    <mergeCell ref="AJ33:AL33"/>
    <mergeCell ref="AS32:AU33"/>
    <mergeCell ref="AH32:AI32"/>
    <mergeCell ref="AM32:AO32"/>
    <mergeCell ref="AP32:AR33"/>
    <mergeCell ref="W32:Y33"/>
    <mergeCell ref="T28:V29"/>
    <mergeCell ref="T32:V33"/>
    <mergeCell ref="Q28:S29"/>
    <mergeCell ref="Q32:S33"/>
    <mergeCell ref="T30:V31"/>
    <mergeCell ref="W30:Y31"/>
    <mergeCell ref="AV32:AX33"/>
    <mergeCell ref="AP30:AR31"/>
    <mergeCell ref="AS30:AU31"/>
    <mergeCell ref="AV30:AX31"/>
  </mergeCells>
  <phoneticPr fontId="1"/>
  <conditionalFormatting sqref="H12:J33">
    <cfRule type="expression" dxfId="110" priority="6">
      <formula>$H12&lt;&gt;""</formula>
    </cfRule>
  </conditionalFormatting>
  <conditionalFormatting sqref="K12:M33">
    <cfRule type="expression" dxfId="109" priority="5">
      <formula>$K12&lt;&gt;""</formula>
    </cfRule>
  </conditionalFormatting>
  <conditionalFormatting sqref="N12:P33">
    <cfRule type="expression" dxfId="108" priority="4">
      <formula>$N12&lt;&gt;""</formula>
    </cfRule>
  </conditionalFormatting>
  <conditionalFormatting sqref="Q12:Y33">
    <cfRule type="expression" dxfId="107" priority="3">
      <formula>Q12&lt;&gt;""</formula>
    </cfRule>
  </conditionalFormatting>
  <conditionalFormatting sqref="AJ12:BA19 H12:Y33">
    <cfRule type="expression" dxfId="105" priority="7">
      <formula>$AQ$1=TRUE</formula>
    </cfRule>
  </conditionalFormatting>
  <conditionalFormatting sqref="AJ12:BA19">
    <cfRule type="expression" dxfId="104" priority="1">
      <formula>AJ12&lt;&gt;""</formula>
    </cfRule>
  </conditionalFormatting>
  <conditionalFormatting sqref="AU1 AR1:AT2">
    <cfRule type="expression" dxfId="102" priority="747">
      <formula>$AQ$1=TRUE</formula>
    </cfRule>
  </conditionalFormatting>
  <pageMargins left="0.70866141732283472" right="0.59055118110236227" top="0.6692913385826772" bottom="0.55118110236220474" header="0.31496062992125984" footer="0.31496062992125984"/>
  <pageSetup paperSize="8" scale="7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43</xdr:col>
                    <xdr:colOff>19050</xdr:colOff>
                    <xdr:row>0</xdr:row>
                    <xdr:rowOff>123825</xdr:rowOff>
                  </from>
                  <to>
                    <xdr:col>45</xdr:col>
                    <xdr:colOff>19050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0" id="{BB4BAEB5-A2E8-4FE5-997D-80123CFEF26A}">
            <xm:f>表紙!$AJ$24&lt;&gt;""</xm:f>
            <x14:dxf>
              <fill>
                <patternFill>
                  <bgColor rgb="FFFFFF99"/>
                </patternFill>
              </fill>
            </x14:dxf>
          </x14:cfRule>
          <xm:sqref>AJ12:AO19 H12:M33</xm:sqref>
        </x14:conditionalFormatting>
        <x14:conditionalFormatting xmlns:xm="http://schemas.microsoft.com/office/excel/2006/main">
          <x14:cfRule type="expression" priority="9" id="{B1849436-3D0E-4C84-A852-E41057C65B1E}">
            <xm:f>表紙!$AJ$25&lt;&gt;""</xm:f>
            <x14:dxf>
              <fill>
                <patternFill>
                  <bgColor rgb="FFFFFF99"/>
                </patternFill>
              </fill>
            </x14:dxf>
          </x14:cfRule>
          <xm:sqref>AP12:BA19 N12:Y33</xm:sqref>
        </x14:conditionalFormatting>
        <x14:conditionalFormatting xmlns:xm="http://schemas.microsoft.com/office/excel/2006/main">
          <x14:cfRule type="expression" priority="8" id="{218FBA64-0DC0-4AD6-B55E-A81E7F2D67E2}">
            <xm:f>表紙!$AJ$26&lt;&gt;""</xm:f>
            <x14:dxf>
              <fill>
                <patternFill>
                  <bgColor rgb="FFFFFF99"/>
                </patternFill>
              </fill>
            </x14:dxf>
          </x14:cfRule>
          <xm:sqref>AV12:BA19 T12:Y33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CECFF"/>
    <pageSetUpPr fitToPage="1"/>
  </sheetPr>
  <dimension ref="A1:CA40"/>
  <sheetViews>
    <sheetView topLeftCell="A10" workbookViewId="0">
      <selection activeCell="AD33" sqref="AD33"/>
    </sheetView>
  </sheetViews>
  <sheetFormatPr defaultColWidth="4.5" defaultRowHeight="18.75" customHeight="1" x14ac:dyDescent="0.15"/>
  <cols>
    <col min="1" max="4" width="4.5" style="229"/>
    <col min="5" max="5" width="4.625" style="229" customWidth="1"/>
    <col min="6" max="16" width="4.5" style="229"/>
    <col min="17" max="17" width="4.5" style="229" customWidth="1"/>
    <col min="18" max="33" width="4.5" style="229"/>
    <col min="34" max="34" width="4.5" style="229" customWidth="1"/>
    <col min="35" max="44" width="4.5" style="229"/>
    <col min="45" max="45" width="8.625" style="229" bestFit="1" customWidth="1"/>
    <col min="46" max="50" width="4.5" style="229"/>
    <col min="51" max="51" width="4.5" style="229" customWidth="1"/>
    <col min="52" max="59" width="4.5" style="229"/>
    <col min="60" max="60" width="5.125" style="229" customWidth="1"/>
    <col min="61" max="61" width="3.5" style="229" customWidth="1"/>
    <col min="62" max="62" width="0" style="229" hidden="1" customWidth="1"/>
    <col min="63" max="63" width="5.125" style="229" hidden="1" customWidth="1"/>
    <col min="64" max="64" width="0" style="229" hidden="1" customWidth="1"/>
    <col min="65" max="67" width="6" style="229" hidden="1" customWidth="1"/>
    <col min="68" max="68" width="7.125" style="229" hidden="1" customWidth="1"/>
    <col min="69" max="70" width="0" style="229" hidden="1" customWidth="1"/>
    <col min="71" max="16384" width="4.5" style="229"/>
  </cols>
  <sheetData>
    <row r="1" spans="1:79" ht="18.75" customHeight="1" x14ac:dyDescent="0.15">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317" t="b">
        <v>0</v>
      </c>
      <c r="AZ1" s="242"/>
      <c r="BA1" s="242"/>
      <c r="BB1" s="1167" t="s">
        <v>862</v>
      </c>
      <c r="BC1" s="923" t="s">
        <v>945</v>
      </c>
      <c r="BD1" s="923"/>
      <c r="BE1" s="923"/>
      <c r="BF1" s="923"/>
      <c r="BG1" s="923"/>
      <c r="BH1" s="923"/>
      <c r="BI1" s="923"/>
      <c r="BL1" s="236"/>
    </row>
    <row r="2" spans="1:79" ht="18.75" customHeight="1" x14ac:dyDescent="0.15">
      <c r="A2" s="409"/>
      <c r="B2" s="317"/>
      <c r="C2" s="317"/>
      <c r="D2" s="317"/>
      <c r="E2" s="317"/>
      <c r="F2" s="317"/>
      <c r="G2" s="317"/>
      <c r="H2" s="317"/>
      <c r="I2" s="317"/>
      <c r="J2" s="317"/>
      <c r="K2" s="317"/>
      <c r="L2" s="317"/>
      <c r="M2" s="317"/>
      <c r="N2" s="317"/>
      <c r="O2" s="317"/>
      <c r="P2" s="317"/>
      <c r="Q2" s="317"/>
      <c r="R2" s="317"/>
      <c r="S2" s="317"/>
      <c r="T2" s="317"/>
      <c r="U2" s="317"/>
      <c r="V2" s="317"/>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42"/>
      <c r="BA2" s="242"/>
      <c r="BB2" s="1167"/>
      <c r="BC2" s="923"/>
      <c r="BD2" s="923"/>
      <c r="BE2" s="923"/>
      <c r="BF2" s="923"/>
      <c r="BG2" s="923"/>
      <c r="BH2" s="923"/>
      <c r="BI2" s="923"/>
      <c r="BL2" s="236"/>
    </row>
    <row r="3" spans="1:79" ht="9" customHeight="1" x14ac:dyDescent="0.15">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row>
    <row r="4" spans="1:79" ht="36" customHeight="1" x14ac:dyDescent="0.15">
      <c r="A4" s="383" t="s">
        <v>935</v>
      </c>
      <c r="B4" s="383"/>
      <c r="C4" s="383"/>
      <c r="D4" s="383"/>
      <c r="E4" s="383"/>
      <c r="F4" s="383"/>
      <c r="G4" s="383"/>
      <c r="H4" s="383"/>
      <c r="I4" s="383"/>
      <c r="J4" s="384"/>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5"/>
      <c r="BK4" s="385"/>
      <c r="BL4" s="236"/>
    </row>
    <row r="5" spans="1:79" ht="13.5" customHeight="1" x14ac:dyDescent="0.15">
      <c r="A5" s="386"/>
      <c r="B5" s="387"/>
      <c r="C5" s="387"/>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236"/>
      <c r="BI5" s="236"/>
      <c r="BJ5" s="236"/>
      <c r="BK5" s="236"/>
      <c r="BL5" s="236"/>
      <c r="BM5" s="229" t="e">
        <f>VLOOKUP(BM6,生徒数【非表示にする】!$G$2:$W$69,17,FALSE)</f>
        <v>#N/A</v>
      </c>
    </row>
    <row r="6" spans="1:79" ht="18.75" customHeight="1" x14ac:dyDescent="0.15">
      <c r="A6" s="1218" t="s">
        <v>1004</v>
      </c>
      <c r="B6" s="1218"/>
      <c r="C6" s="1218"/>
      <c r="D6" s="1218"/>
      <c r="E6" s="1218"/>
      <c r="F6" s="1218"/>
      <c r="G6" s="1218"/>
      <c r="H6" s="1218"/>
      <c r="I6" s="1218"/>
      <c r="J6" s="1218"/>
      <c r="K6" s="1218"/>
      <c r="L6" s="1218"/>
      <c r="M6" s="1218"/>
      <c r="N6" s="1218"/>
      <c r="O6" s="1218"/>
      <c r="P6" s="1218"/>
      <c r="Q6" s="1218"/>
      <c r="R6" s="1218"/>
      <c r="S6" s="425"/>
      <c r="T6" s="470"/>
      <c r="U6" s="469"/>
      <c r="V6" s="469"/>
      <c r="W6" s="469"/>
      <c r="X6" s="469"/>
      <c r="Y6" s="469"/>
      <c r="Z6" s="469"/>
      <c r="AA6" s="469"/>
      <c r="AB6" s="469"/>
      <c r="AC6" s="469"/>
      <c r="AD6" s="469"/>
      <c r="AE6" s="469"/>
      <c r="AF6" s="469"/>
      <c r="AG6" s="389"/>
      <c r="AH6" s="389"/>
      <c r="AI6" s="389"/>
      <c r="AJ6" s="390"/>
      <c r="AK6" s="390"/>
      <c r="AL6" s="390"/>
      <c r="AM6" s="390"/>
      <c r="AR6" s="236"/>
      <c r="AS6" s="388"/>
      <c r="AT6" s="236"/>
      <c r="AU6" s="236"/>
      <c r="AV6" s="236"/>
      <c r="AW6" s="236"/>
      <c r="AX6" s="236"/>
      <c r="AY6" s="236"/>
      <c r="AZ6" s="236"/>
      <c r="BA6" s="236"/>
      <c r="BB6" s="236"/>
      <c r="BC6" s="236"/>
      <c r="BD6" s="236"/>
      <c r="BE6" s="236"/>
      <c r="BF6" s="236"/>
      <c r="BG6" s="236"/>
      <c r="BH6" s="236"/>
      <c r="BI6" s="236"/>
      <c r="BJ6" s="236"/>
      <c r="BK6" s="236"/>
      <c r="BL6" s="236"/>
      <c r="BM6" s="391" t="str">
        <f>表紙!G23</f>
        <v/>
      </c>
    </row>
    <row r="7" spans="1:79" ht="9" customHeight="1" x14ac:dyDescent="0.15">
      <c r="A7" s="392"/>
      <c r="B7" s="388"/>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236"/>
      <c r="AE7" s="388"/>
      <c r="AF7" s="388"/>
      <c r="AG7" s="388"/>
      <c r="AH7" s="388"/>
      <c r="AI7" s="388"/>
      <c r="AJ7" s="388"/>
      <c r="AK7" s="388"/>
      <c r="AL7" s="388"/>
      <c r="AM7" s="388"/>
      <c r="AN7" s="1188"/>
      <c r="AO7" s="1188"/>
      <c r="AP7" s="1188"/>
      <c r="AQ7" s="1188"/>
      <c r="AR7" s="236"/>
      <c r="AS7" s="388"/>
      <c r="AT7" s="236"/>
      <c r="AU7" s="236"/>
      <c r="AV7" s="236"/>
      <c r="AW7" s="236"/>
      <c r="AX7" s="236"/>
      <c r="AY7" s="236"/>
      <c r="AZ7" s="236"/>
      <c r="BA7" s="236"/>
      <c r="BB7" s="236"/>
      <c r="BC7" s="236"/>
      <c r="BD7" s="236"/>
      <c r="BE7" s="236"/>
      <c r="BF7" s="236"/>
      <c r="BG7" s="236"/>
      <c r="BH7" s="236"/>
      <c r="BI7" s="236"/>
      <c r="BJ7" s="236"/>
      <c r="BK7" s="236"/>
      <c r="BL7" s="236"/>
    </row>
    <row r="8" spans="1:79" ht="9" customHeight="1" thickBot="1" x14ac:dyDescent="0.2">
      <c r="A8" s="392"/>
      <c r="B8" s="388"/>
      <c r="C8" s="388"/>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236"/>
      <c r="AE8" s="388"/>
      <c r="AF8" s="388"/>
      <c r="AG8" s="388"/>
      <c r="AH8" s="388"/>
      <c r="AI8" s="388"/>
      <c r="AJ8" s="388"/>
      <c r="AK8" s="388"/>
      <c r="AL8" s="388"/>
      <c r="AM8" s="388"/>
      <c r="AN8" s="1188"/>
      <c r="AO8" s="1188"/>
      <c r="AP8" s="1188"/>
      <c r="AQ8" s="1188"/>
      <c r="AR8" s="236"/>
      <c r="AS8" s="388"/>
      <c r="AT8" s="236"/>
      <c r="AU8" s="236"/>
      <c r="AV8" s="236"/>
      <c r="AW8" s="236"/>
      <c r="AX8" s="236"/>
      <c r="AY8" s="236"/>
      <c r="AZ8" s="236"/>
      <c r="BA8" s="236"/>
      <c r="BB8" s="236"/>
      <c r="BC8" s="236"/>
      <c r="BD8" s="236"/>
      <c r="BE8" s="236"/>
      <c r="BF8" s="236"/>
      <c r="BG8" s="236"/>
      <c r="BH8" s="236"/>
      <c r="BI8" s="236"/>
      <c r="BJ8" s="236"/>
      <c r="BK8" s="236"/>
      <c r="BL8" s="236"/>
    </row>
    <row r="9" spans="1:79" ht="18.75" customHeight="1" thickBot="1" x14ac:dyDescent="0.2">
      <c r="A9" s="1142" t="s">
        <v>76</v>
      </c>
      <c r="B9" s="539"/>
      <c r="C9" s="539"/>
      <c r="D9" s="539"/>
      <c r="E9" s="539"/>
      <c r="F9" s="1142" t="s">
        <v>188</v>
      </c>
      <c r="G9" s="540"/>
      <c r="H9" s="1170" t="s">
        <v>0</v>
      </c>
      <c r="I9" s="1171"/>
      <c r="J9" s="1171"/>
      <c r="K9" s="1171"/>
      <c r="L9" s="1171"/>
      <c r="M9" s="1171"/>
      <c r="N9" s="1171"/>
      <c r="O9" s="1171"/>
      <c r="P9" s="1171"/>
      <c r="Q9" s="1171"/>
      <c r="R9" s="1171"/>
      <c r="S9" s="1171"/>
      <c r="T9" s="1170" t="s">
        <v>13</v>
      </c>
      <c r="U9" s="1171"/>
      <c r="V9" s="1171"/>
      <c r="W9" s="1171"/>
      <c r="X9" s="1171"/>
      <c r="Y9" s="1171"/>
      <c r="Z9" s="1171"/>
      <c r="AA9" s="1171"/>
      <c r="AB9" s="1171"/>
      <c r="AC9" s="1171"/>
      <c r="AD9" s="1171"/>
      <c r="AE9" s="1172"/>
      <c r="AF9" s="1171" t="s">
        <v>14</v>
      </c>
      <c r="AG9" s="1171"/>
      <c r="AH9" s="1171"/>
      <c r="AI9" s="1171"/>
      <c r="AJ9" s="1171"/>
      <c r="AK9" s="1171"/>
      <c r="AL9" s="1171"/>
      <c r="AM9" s="1171"/>
      <c r="AN9" s="1171"/>
      <c r="AO9" s="1171"/>
      <c r="AP9" s="1171"/>
      <c r="AQ9" s="1172"/>
      <c r="AR9" s="236"/>
      <c r="AS9" s="388"/>
      <c r="AT9" s="236"/>
      <c r="AU9" s="236"/>
      <c r="AV9" s="236"/>
      <c r="AW9" s="236"/>
      <c r="AX9" s="236"/>
      <c r="AY9" s="236"/>
      <c r="AZ9" s="236"/>
      <c r="BA9" s="236"/>
      <c r="BB9" s="236"/>
      <c r="BC9" s="236"/>
      <c r="BD9" s="236"/>
      <c r="BE9" s="236"/>
      <c r="BF9" s="236"/>
      <c r="BG9" s="236"/>
      <c r="BH9" s="236"/>
      <c r="BI9" s="236"/>
      <c r="BJ9" s="236"/>
      <c r="BK9" s="236"/>
      <c r="BL9" s="236"/>
    </row>
    <row r="10" spans="1:79" ht="18.75" customHeight="1" thickTop="1" thickBot="1" x14ac:dyDescent="0.2">
      <c r="A10" s="498"/>
      <c r="B10" s="499"/>
      <c r="C10" s="499"/>
      <c r="D10" s="499"/>
      <c r="E10" s="499"/>
      <c r="F10" s="498"/>
      <c r="G10" s="500"/>
      <c r="H10" s="1153" t="s">
        <v>970</v>
      </c>
      <c r="I10" s="1154"/>
      <c r="J10" s="1154"/>
      <c r="K10" s="1155"/>
      <c r="L10" s="1181" t="s">
        <v>971</v>
      </c>
      <c r="M10" s="1176"/>
      <c r="N10" s="1176"/>
      <c r="O10" s="1182"/>
      <c r="P10" s="1135" t="s">
        <v>972</v>
      </c>
      <c r="Q10" s="1136"/>
      <c r="R10" s="1136"/>
      <c r="S10" s="1136"/>
      <c r="T10" s="1153" t="s">
        <v>970</v>
      </c>
      <c r="U10" s="1154"/>
      <c r="V10" s="1154"/>
      <c r="W10" s="1155"/>
      <c r="X10" s="1181" t="s">
        <v>971</v>
      </c>
      <c r="Y10" s="1176"/>
      <c r="Z10" s="1176"/>
      <c r="AA10" s="1182"/>
      <c r="AB10" s="1135" t="s">
        <v>972</v>
      </c>
      <c r="AC10" s="1136"/>
      <c r="AD10" s="1136"/>
      <c r="AE10" s="1137"/>
      <c r="AF10" s="1176" t="s">
        <v>970</v>
      </c>
      <c r="AG10" s="1177"/>
      <c r="AH10" s="1177"/>
      <c r="AI10" s="1178"/>
      <c r="AJ10" s="1181" t="s">
        <v>971</v>
      </c>
      <c r="AK10" s="1176"/>
      <c r="AL10" s="1176"/>
      <c r="AM10" s="1182"/>
      <c r="AN10" s="1135" t="s">
        <v>972</v>
      </c>
      <c r="AO10" s="1136"/>
      <c r="AP10" s="1136"/>
      <c r="AQ10" s="1137"/>
      <c r="AR10" s="236"/>
      <c r="AS10" s="393" t="s">
        <v>967</v>
      </c>
      <c r="AT10" s="394"/>
      <c r="AU10" s="394"/>
      <c r="AV10" s="394"/>
      <c r="AW10" s="394"/>
      <c r="AX10" s="394"/>
      <c r="AY10" s="394"/>
      <c r="AZ10" s="394"/>
      <c r="BA10" s="394"/>
      <c r="BB10" s="394"/>
      <c r="BC10" s="394"/>
      <c r="BD10" s="394"/>
      <c r="BE10" s="394"/>
      <c r="BF10" s="394"/>
      <c r="BG10" s="394"/>
      <c r="BH10" s="394"/>
      <c r="BI10" s="395"/>
      <c r="BJ10" s="236"/>
      <c r="BK10" s="236"/>
      <c r="BL10" s="236"/>
      <c r="BM10" s="391"/>
      <c r="BN10" s="391"/>
      <c r="BO10" s="391"/>
      <c r="BP10" s="391"/>
      <c r="BQ10" s="391"/>
      <c r="BR10" s="391"/>
      <c r="BS10" s="391"/>
      <c r="BT10" s="391"/>
      <c r="BU10" s="391"/>
      <c r="BV10" s="391"/>
      <c r="BW10" s="391"/>
      <c r="BX10" s="391"/>
      <c r="BY10" s="391"/>
      <c r="BZ10" s="391"/>
    </row>
    <row r="11" spans="1:79" ht="30" customHeight="1" thickBot="1" x14ac:dyDescent="0.2">
      <c r="A11" s="1143"/>
      <c r="B11" s="1144"/>
      <c r="C11" s="1144"/>
      <c r="D11" s="1144"/>
      <c r="E11" s="1144"/>
      <c r="F11" s="1143"/>
      <c r="G11" s="1147"/>
      <c r="H11" s="1156"/>
      <c r="I11" s="1154"/>
      <c r="J11" s="1154"/>
      <c r="K11" s="1155"/>
      <c r="L11" s="1183"/>
      <c r="M11" s="1184"/>
      <c r="N11" s="1184"/>
      <c r="O11" s="1185"/>
      <c r="P11" s="1135"/>
      <c r="Q11" s="1136"/>
      <c r="R11" s="1136"/>
      <c r="S11" s="1136"/>
      <c r="T11" s="1156"/>
      <c r="U11" s="1154"/>
      <c r="V11" s="1154"/>
      <c r="W11" s="1155"/>
      <c r="X11" s="1183"/>
      <c r="Y11" s="1184"/>
      <c r="Z11" s="1184"/>
      <c r="AA11" s="1185"/>
      <c r="AB11" s="1135"/>
      <c r="AC11" s="1136"/>
      <c r="AD11" s="1136"/>
      <c r="AE11" s="1137"/>
      <c r="AF11" s="1179"/>
      <c r="AG11" s="1179"/>
      <c r="AH11" s="1179"/>
      <c r="AI11" s="1180"/>
      <c r="AJ11" s="1183"/>
      <c r="AK11" s="1184"/>
      <c r="AL11" s="1184"/>
      <c r="AM11" s="1185"/>
      <c r="AN11" s="1135"/>
      <c r="AO11" s="1136"/>
      <c r="AP11" s="1136"/>
      <c r="AQ11" s="1137"/>
      <c r="AR11" s="236"/>
      <c r="AS11" s="396" t="s">
        <v>940</v>
      </c>
      <c r="AT11" s="397"/>
      <c r="AU11" s="397"/>
      <c r="AV11" s="397"/>
      <c r="AW11" s="397"/>
      <c r="AX11" s="397"/>
      <c r="AY11" s="397"/>
      <c r="AZ11" s="397"/>
      <c r="BA11" s="397"/>
      <c r="BB11" s="397"/>
      <c r="BC11" s="397"/>
      <c r="BD11" s="397"/>
      <c r="BE11" s="397"/>
      <c r="BF11" s="397"/>
      <c r="BG11" s="397"/>
      <c r="BH11" s="397"/>
      <c r="BI11" s="398"/>
      <c r="BJ11" s="236"/>
      <c r="BK11" s="236"/>
      <c r="BL11" s="236"/>
      <c r="BM11" s="399"/>
      <c r="BN11" s="399"/>
      <c r="BO11" s="399"/>
      <c r="BP11" s="399"/>
      <c r="BQ11" s="399"/>
      <c r="BR11" s="399"/>
      <c r="BS11" s="399"/>
      <c r="BT11" s="399"/>
      <c r="BU11" s="399"/>
      <c r="BV11" s="399"/>
      <c r="BW11" s="399"/>
      <c r="BX11" s="399"/>
      <c r="BY11" s="400"/>
    </row>
    <row r="12" spans="1:79" ht="18.75" customHeight="1" thickBot="1" x14ac:dyDescent="0.2">
      <c r="A12" s="1142" t="s">
        <v>103</v>
      </c>
      <c r="B12" s="539"/>
      <c r="C12" s="539"/>
      <c r="D12" s="539"/>
      <c r="E12" s="539"/>
      <c r="F12" s="1140" t="s">
        <v>183</v>
      </c>
      <c r="G12" s="1141"/>
      <c r="H12" s="937"/>
      <c r="I12" s="938"/>
      <c r="J12" s="938"/>
      <c r="K12" s="938"/>
      <c r="L12" s="938"/>
      <c r="M12" s="938"/>
      <c r="N12" s="938"/>
      <c r="O12" s="938"/>
      <c r="P12" s="1168" t="str">
        <f>IFERROR(H12/L12,"0")</f>
        <v>0</v>
      </c>
      <c r="Q12" s="1168"/>
      <c r="R12" s="1168"/>
      <c r="S12" s="1169"/>
      <c r="T12" s="937"/>
      <c r="U12" s="938"/>
      <c r="V12" s="938"/>
      <c r="W12" s="938"/>
      <c r="X12" s="1192"/>
      <c r="Y12" s="1193"/>
      <c r="Z12" s="1193"/>
      <c r="AA12" s="1173"/>
      <c r="AB12" s="1168" t="str">
        <f>IFERROR(T12/X12,"0")</f>
        <v>0</v>
      </c>
      <c r="AC12" s="1168"/>
      <c r="AD12" s="1168"/>
      <c r="AE12" s="1175"/>
      <c r="AF12" s="1173"/>
      <c r="AG12" s="938"/>
      <c r="AH12" s="938"/>
      <c r="AI12" s="938"/>
      <c r="AJ12" s="1192"/>
      <c r="AK12" s="1193"/>
      <c r="AL12" s="1193"/>
      <c r="AM12" s="1173"/>
      <c r="AN12" s="1168" t="str">
        <f>IFERROR(AF12/AJ12,"0")</f>
        <v>0</v>
      </c>
      <c r="AO12" s="1168"/>
      <c r="AP12" s="1168"/>
      <c r="AQ12" s="1175"/>
      <c r="AR12" s="236"/>
      <c r="AS12" s="401" t="s">
        <v>941</v>
      </c>
      <c r="AT12" s="402"/>
      <c r="AU12" s="402"/>
      <c r="AV12" s="402"/>
      <c r="AW12" s="402"/>
      <c r="AX12" s="402"/>
      <c r="AY12" s="402"/>
      <c r="AZ12" s="402"/>
      <c r="BA12" s="402"/>
      <c r="BB12" s="402"/>
      <c r="BC12" s="402"/>
      <c r="BD12" s="402"/>
      <c r="BE12" s="402"/>
      <c r="BF12" s="402"/>
      <c r="BG12" s="402"/>
      <c r="BH12" s="402"/>
      <c r="BI12" s="403"/>
      <c r="BJ12" s="236"/>
      <c r="BK12" s="236"/>
      <c r="BL12" s="236"/>
      <c r="BM12" s="391"/>
      <c r="BN12" s="391"/>
      <c r="BO12" s="391"/>
      <c r="BP12" s="391"/>
      <c r="BQ12" s="391"/>
      <c r="BR12" s="391"/>
      <c r="BS12" s="391"/>
      <c r="BT12" s="391"/>
      <c r="BU12" s="391"/>
      <c r="BV12" s="391"/>
      <c r="BW12" s="391"/>
      <c r="BX12" s="391"/>
      <c r="BY12" s="404"/>
    </row>
    <row r="13" spans="1:79" ht="18.75" customHeight="1" thickTop="1" x14ac:dyDescent="0.15">
      <c r="A13" s="498"/>
      <c r="B13" s="499"/>
      <c r="C13" s="499"/>
      <c r="D13" s="499"/>
      <c r="E13" s="499"/>
      <c r="F13" s="1138" t="s">
        <v>184</v>
      </c>
      <c r="G13" s="1139"/>
      <c r="H13" s="895"/>
      <c r="I13" s="896"/>
      <c r="J13" s="896"/>
      <c r="K13" s="896"/>
      <c r="L13" s="896"/>
      <c r="M13" s="896"/>
      <c r="N13" s="896"/>
      <c r="O13" s="896"/>
      <c r="P13" s="1151" t="str">
        <f t="shared" ref="P13:P21" si="0">IFERROR(H13/L13,"0")</f>
        <v>0</v>
      </c>
      <c r="Q13" s="1151"/>
      <c r="R13" s="1151"/>
      <c r="S13" s="1189"/>
      <c r="T13" s="895"/>
      <c r="U13" s="896"/>
      <c r="V13" s="896"/>
      <c r="W13" s="896"/>
      <c r="X13" s="1194"/>
      <c r="Y13" s="911"/>
      <c r="Z13" s="911"/>
      <c r="AA13" s="912"/>
      <c r="AB13" s="1151" t="str">
        <f t="shared" ref="AB13:AB20" si="1">IFERROR(T13/X13,"0")</f>
        <v>0</v>
      </c>
      <c r="AC13" s="1151"/>
      <c r="AD13" s="1151"/>
      <c r="AE13" s="1152"/>
      <c r="AF13" s="912"/>
      <c r="AG13" s="896"/>
      <c r="AH13" s="896"/>
      <c r="AI13" s="896"/>
      <c r="AJ13" s="1194"/>
      <c r="AK13" s="911"/>
      <c r="AL13" s="911"/>
      <c r="AM13" s="912"/>
      <c r="AN13" s="1151" t="str">
        <f t="shared" ref="AN13:AN18" si="2">IFERROR(AF13/AJ13,"0")</f>
        <v>0</v>
      </c>
      <c r="AO13" s="1151"/>
      <c r="AP13" s="1151"/>
      <c r="AQ13" s="1152"/>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301"/>
      <c r="BN13" s="301"/>
      <c r="BO13" s="301"/>
      <c r="BP13" s="399"/>
      <c r="BQ13" s="301"/>
      <c r="BR13" s="301"/>
      <c r="BS13" s="301"/>
      <c r="BT13" s="399"/>
      <c r="BU13" s="301"/>
      <c r="BV13" s="301"/>
      <c r="BW13" s="301"/>
      <c r="BX13" s="399"/>
      <c r="BY13" s="404"/>
    </row>
    <row r="14" spans="1:79" ht="18.75" customHeight="1" x14ac:dyDescent="0.15">
      <c r="A14" s="498"/>
      <c r="B14" s="499"/>
      <c r="C14" s="499"/>
      <c r="D14" s="499"/>
      <c r="E14" s="499"/>
      <c r="F14" s="1138" t="s">
        <v>185</v>
      </c>
      <c r="G14" s="1139"/>
      <c r="H14" s="895"/>
      <c r="I14" s="896"/>
      <c r="J14" s="896"/>
      <c r="K14" s="896"/>
      <c r="L14" s="896"/>
      <c r="M14" s="896"/>
      <c r="N14" s="896"/>
      <c r="O14" s="896"/>
      <c r="P14" s="1151" t="str">
        <f t="shared" si="0"/>
        <v>0</v>
      </c>
      <c r="Q14" s="1151"/>
      <c r="R14" s="1151"/>
      <c r="S14" s="1189"/>
      <c r="T14" s="895"/>
      <c r="U14" s="896"/>
      <c r="V14" s="896"/>
      <c r="W14" s="896"/>
      <c r="X14" s="1194"/>
      <c r="Y14" s="911"/>
      <c r="Z14" s="911"/>
      <c r="AA14" s="912"/>
      <c r="AB14" s="1151" t="str">
        <f t="shared" si="1"/>
        <v>0</v>
      </c>
      <c r="AC14" s="1151"/>
      <c r="AD14" s="1151"/>
      <c r="AE14" s="1152"/>
      <c r="AF14" s="912"/>
      <c r="AG14" s="896"/>
      <c r="AH14" s="896"/>
      <c r="AI14" s="896"/>
      <c r="AJ14" s="1194"/>
      <c r="AK14" s="911"/>
      <c r="AL14" s="911"/>
      <c r="AM14" s="912"/>
      <c r="AN14" s="1151"/>
      <c r="AO14" s="1151"/>
      <c r="AP14" s="1151"/>
      <c r="AQ14" s="1152"/>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301"/>
      <c r="BN14" s="301"/>
      <c r="BO14" s="301"/>
      <c r="BP14" s="399"/>
      <c r="BQ14" s="301"/>
      <c r="BR14" s="301"/>
      <c r="BS14" s="301"/>
      <c r="BT14" s="399"/>
      <c r="BU14" s="301"/>
      <c r="BV14" s="301"/>
      <c r="BW14" s="301"/>
      <c r="BX14" s="399"/>
      <c r="BY14" s="391"/>
    </row>
    <row r="15" spans="1:79" ht="18.75" customHeight="1" x14ac:dyDescent="0.15">
      <c r="A15" s="498"/>
      <c r="B15" s="499"/>
      <c r="C15" s="499"/>
      <c r="D15" s="499"/>
      <c r="E15" s="499"/>
      <c r="F15" s="1138" t="s">
        <v>186</v>
      </c>
      <c r="G15" s="1139"/>
      <c r="H15" s="895"/>
      <c r="I15" s="896"/>
      <c r="J15" s="896"/>
      <c r="K15" s="896"/>
      <c r="L15" s="896"/>
      <c r="M15" s="896"/>
      <c r="N15" s="896"/>
      <c r="O15" s="896"/>
      <c r="P15" s="1151" t="str">
        <f t="shared" si="0"/>
        <v>0</v>
      </c>
      <c r="Q15" s="1151"/>
      <c r="R15" s="1151"/>
      <c r="S15" s="1189"/>
      <c r="T15" s="895"/>
      <c r="U15" s="896"/>
      <c r="V15" s="896"/>
      <c r="W15" s="896"/>
      <c r="X15" s="1194"/>
      <c r="Y15" s="911"/>
      <c r="Z15" s="911"/>
      <c r="AA15" s="912"/>
      <c r="AB15" s="1151" t="str">
        <f t="shared" si="1"/>
        <v>0</v>
      </c>
      <c r="AC15" s="1151"/>
      <c r="AD15" s="1151"/>
      <c r="AE15" s="1152"/>
      <c r="AF15" s="912"/>
      <c r="AG15" s="896"/>
      <c r="AH15" s="896"/>
      <c r="AI15" s="896"/>
      <c r="AJ15" s="1194"/>
      <c r="AK15" s="911"/>
      <c r="AL15" s="911"/>
      <c r="AM15" s="912"/>
      <c r="AN15" s="1151"/>
      <c r="AO15" s="1151"/>
      <c r="AP15" s="1151"/>
      <c r="AQ15" s="1152"/>
      <c r="AR15" s="236"/>
      <c r="AS15" s="236"/>
      <c r="AT15" s="236"/>
      <c r="AU15" s="236"/>
      <c r="AV15" s="236"/>
      <c r="AW15" s="236"/>
      <c r="AX15" s="236"/>
      <c r="AY15" s="236"/>
      <c r="AZ15" s="236"/>
      <c r="BA15" s="236"/>
      <c r="BB15" s="236"/>
      <c r="BC15" s="236"/>
      <c r="BD15" s="236"/>
      <c r="BE15" s="236"/>
      <c r="BF15" s="236"/>
      <c r="BG15" s="236"/>
      <c r="BH15" s="236"/>
      <c r="BI15" s="236"/>
      <c r="BJ15" s="236"/>
      <c r="BK15" s="236"/>
      <c r="BL15" s="236"/>
      <c r="BN15" s="400"/>
      <c r="BO15" s="399"/>
      <c r="BP15" s="391"/>
      <c r="BQ15" s="391"/>
      <c r="BR15" s="391"/>
      <c r="BS15" s="391"/>
      <c r="BT15" s="391"/>
      <c r="BU15" s="391"/>
      <c r="BV15" s="391"/>
      <c r="BW15" s="391"/>
      <c r="BX15" s="391"/>
      <c r="BY15" s="391"/>
      <c r="BZ15" s="391"/>
      <c r="CA15" s="391"/>
    </row>
    <row r="16" spans="1:79" ht="18.75" customHeight="1" thickBot="1" x14ac:dyDescent="0.2">
      <c r="A16" s="1143"/>
      <c r="B16" s="1144"/>
      <c r="C16" s="1144"/>
      <c r="D16" s="1144"/>
      <c r="E16" s="1144"/>
      <c r="F16" s="1145" t="s">
        <v>187</v>
      </c>
      <c r="G16" s="1146"/>
      <c r="H16" s="1157"/>
      <c r="I16" s="1158"/>
      <c r="J16" s="1158"/>
      <c r="K16" s="1158"/>
      <c r="L16" s="1158"/>
      <c r="M16" s="1158"/>
      <c r="N16" s="1158"/>
      <c r="O16" s="1158"/>
      <c r="P16" s="1148" t="str">
        <f t="shared" si="0"/>
        <v>0</v>
      </c>
      <c r="Q16" s="1148"/>
      <c r="R16" s="1148"/>
      <c r="S16" s="1150"/>
      <c r="T16" s="1190"/>
      <c r="U16" s="1191"/>
      <c r="V16" s="1191"/>
      <c r="W16" s="1191"/>
      <c r="X16" s="1198"/>
      <c r="Y16" s="1199"/>
      <c r="Z16" s="1199"/>
      <c r="AA16" s="1200"/>
      <c r="AB16" s="1148"/>
      <c r="AC16" s="1148"/>
      <c r="AD16" s="1148"/>
      <c r="AE16" s="1149"/>
      <c r="AF16" s="1195"/>
      <c r="AG16" s="1158"/>
      <c r="AH16" s="1158"/>
      <c r="AI16" s="1158"/>
      <c r="AJ16" s="1194"/>
      <c r="AK16" s="911"/>
      <c r="AL16" s="911"/>
      <c r="AM16" s="912"/>
      <c r="AN16" s="1148"/>
      <c r="AO16" s="1148"/>
      <c r="AP16" s="1148"/>
      <c r="AQ16" s="1149"/>
      <c r="AR16" s="236"/>
      <c r="AS16" s="236"/>
      <c r="AT16" s="236"/>
      <c r="AU16" s="236"/>
      <c r="AV16" s="236"/>
      <c r="AW16" s="236"/>
      <c r="AX16" s="236"/>
      <c r="AY16" s="236"/>
      <c r="AZ16" s="236"/>
      <c r="BA16" s="236"/>
      <c r="BB16" s="236"/>
      <c r="BC16" s="236"/>
      <c r="BD16" s="236"/>
      <c r="BE16" s="236"/>
      <c r="BF16" s="236"/>
      <c r="BG16" s="236"/>
      <c r="BH16" s="236"/>
      <c r="BI16" s="236"/>
      <c r="BJ16" s="388"/>
      <c r="BK16" s="388"/>
      <c r="BL16" s="236"/>
    </row>
    <row r="17" spans="1:66" ht="18.75" customHeight="1" x14ac:dyDescent="0.15">
      <c r="A17" s="498" t="s">
        <v>69</v>
      </c>
      <c r="B17" s="499"/>
      <c r="C17" s="499"/>
      <c r="D17" s="499"/>
      <c r="E17" s="499"/>
      <c r="F17" s="1216" t="s">
        <v>183</v>
      </c>
      <c r="G17" s="1217"/>
      <c r="H17" s="937"/>
      <c r="I17" s="938"/>
      <c r="J17" s="938"/>
      <c r="K17" s="938"/>
      <c r="L17" s="938"/>
      <c r="M17" s="938"/>
      <c r="N17" s="938"/>
      <c r="O17" s="938"/>
      <c r="P17" s="1186" t="str">
        <f t="shared" si="0"/>
        <v>0</v>
      </c>
      <c r="Q17" s="1186"/>
      <c r="R17" s="1186"/>
      <c r="S17" s="1238"/>
      <c r="T17" s="922"/>
      <c r="U17" s="917"/>
      <c r="V17" s="917"/>
      <c r="W17" s="917"/>
      <c r="X17" s="1192"/>
      <c r="Y17" s="1193"/>
      <c r="Z17" s="1193"/>
      <c r="AA17" s="1173"/>
      <c r="AB17" s="1186" t="str">
        <f t="shared" si="1"/>
        <v>0</v>
      </c>
      <c r="AC17" s="1186"/>
      <c r="AD17" s="1186"/>
      <c r="AE17" s="1187"/>
      <c r="AF17" s="1174"/>
      <c r="AG17" s="917"/>
      <c r="AH17" s="917"/>
      <c r="AI17" s="917"/>
      <c r="AJ17" s="1192"/>
      <c r="AK17" s="1193"/>
      <c r="AL17" s="1193"/>
      <c r="AM17" s="1173"/>
      <c r="AN17" s="1186" t="str">
        <f t="shared" si="2"/>
        <v>0</v>
      </c>
      <c r="AO17" s="1186"/>
      <c r="AP17" s="1186"/>
      <c r="AQ17" s="1187"/>
      <c r="AR17" s="236"/>
      <c r="AS17" s="236"/>
      <c r="AT17" s="236"/>
      <c r="AU17" s="236"/>
      <c r="AV17" s="236"/>
      <c r="AW17" s="236"/>
      <c r="AX17" s="236"/>
      <c r="AY17" s="236"/>
      <c r="AZ17" s="236"/>
      <c r="BA17" s="236"/>
      <c r="BB17" s="236"/>
      <c r="BC17" s="236"/>
      <c r="BD17" s="236"/>
      <c r="BE17" s="236"/>
      <c r="BF17" s="236"/>
      <c r="BG17" s="236"/>
      <c r="BH17" s="236"/>
      <c r="BI17" s="236"/>
      <c r="BJ17" s="405"/>
      <c r="BK17" s="405"/>
      <c r="BL17" s="388"/>
      <c r="BM17" s="391"/>
    </row>
    <row r="18" spans="1:66" ht="18.75" customHeight="1" x14ac:dyDescent="0.15">
      <c r="A18" s="498"/>
      <c r="B18" s="499"/>
      <c r="C18" s="499"/>
      <c r="D18" s="499"/>
      <c r="E18" s="499"/>
      <c r="F18" s="1138" t="s">
        <v>184</v>
      </c>
      <c r="G18" s="1139"/>
      <c r="H18" s="895"/>
      <c r="I18" s="896"/>
      <c r="J18" s="896"/>
      <c r="K18" s="896"/>
      <c r="L18" s="896"/>
      <c r="M18" s="896"/>
      <c r="N18" s="896"/>
      <c r="O18" s="896"/>
      <c r="P18" s="1151" t="str">
        <f>IFERROR(H18/L18,"0")</f>
        <v>0</v>
      </c>
      <c r="Q18" s="1151"/>
      <c r="R18" s="1151"/>
      <c r="S18" s="1189"/>
      <c r="T18" s="895"/>
      <c r="U18" s="896"/>
      <c r="V18" s="896"/>
      <c r="W18" s="896"/>
      <c r="X18" s="1194"/>
      <c r="Y18" s="911"/>
      <c r="Z18" s="911"/>
      <c r="AA18" s="912"/>
      <c r="AB18" s="1151" t="str">
        <f>IFERROR(T18/X18,"0")</f>
        <v>0</v>
      </c>
      <c r="AC18" s="1151"/>
      <c r="AD18" s="1151"/>
      <c r="AE18" s="1152"/>
      <c r="AF18" s="912"/>
      <c r="AG18" s="896"/>
      <c r="AH18" s="896"/>
      <c r="AI18" s="896"/>
      <c r="AJ18" s="1194"/>
      <c r="AK18" s="911"/>
      <c r="AL18" s="911"/>
      <c r="AM18" s="912"/>
      <c r="AN18" s="1151" t="str">
        <f t="shared" si="2"/>
        <v>0</v>
      </c>
      <c r="AO18" s="1151"/>
      <c r="AP18" s="1151"/>
      <c r="AQ18" s="1152"/>
      <c r="AR18" s="236"/>
      <c r="AS18" s="236"/>
      <c r="AT18" s="236"/>
      <c r="AU18" s="236"/>
      <c r="AV18" s="236"/>
      <c r="AW18" s="236"/>
      <c r="AX18" s="236"/>
      <c r="AY18" s="236"/>
      <c r="AZ18" s="236"/>
      <c r="BA18" s="236"/>
      <c r="BB18" s="236"/>
      <c r="BC18" s="236"/>
      <c r="BD18" s="236"/>
      <c r="BE18" s="236"/>
      <c r="BF18" s="236"/>
      <c r="BG18" s="236"/>
      <c r="BH18" s="236"/>
      <c r="BI18" s="236"/>
      <c r="BJ18" s="405"/>
      <c r="BK18" s="405"/>
      <c r="BL18" s="405"/>
      <c r="BM18" s="404"/>
      <c r="BN18" s="404"/>
    </row>
    <row r="19" spans="1:66" ht="18.75" customHeight="1" x14ac:dyDescent="0.15">
      <c r="A19" s="498"/>
      <c r="B19" s="499"/>
      <c r="C19" s="499"/>
      <c r="D19" s="499"/>
      <c r="E19" s="499"/>
      <c r="F19" s="1138" t="s">
        <v>185</v>
      </c>
      <c r="G19" s="1139"/>
      <c r="H19" s="895"/>
      <c r="I19" s="896"/>
      <c r="J19" s="896"/>
      <c r="K19" s="896"/>
      <c r="L19" s="896"/>
      <c r="M19" s="896"/>
      <c r="N19" s="896"/>
      <c r="O19" s="896"/>
      <c r="P19" s="1151" t="str">
        <f t="shared" si="0"/>
        <v>0</v>
      </c>
      <c r="Q19" s="1151"/>
      <c r="R19" s="1151"/>
      <c r="S19" s="1189"/>
      <c r="T19" s="895"/>
      <c r="U19" s="896"/>
      <c r="V19" s="896"/>
      <c r="W19" s="896"/>
      <c r="X19" s="1194"/>
      <c r="Y19" s="911"/>
      <c r="Z19" s="911"/>
      <c r="AA19" s="912"/>
      <c r="AB19" s="1151" t="str">
        <f t="shared" si="1"/>
        <v>0</v>
      </c>
      <c r="AC19" s="1151"/>
      <c r="AD19" s="1151"/>
      <c r="AE19" s="1152"/>
      <c r="AF19" s="912"/>
      <c r="AG19" s="896"/>
      <c r="AH19" s="896"/>
      <c r="AI19" s="896"/>
      <c r="AJ19" s="1194"/>
      <c r="AK19" s="911"/>
      <c r="AL19" s="911"/>
      <c r="AM19" s="912"/>
      <c r="AN19" s="1151"/>
      <c r="AO19" s="1151"/>
      <c r="AP19" s="1151"/>
      <c r="AQ19" s="1152"/>
      <c r="AR19" s="236"/>
      <c r="AS19" s="236"/>
      <c r="AT19" s="236"/>
      <c r="AU19" s="236"/>
      <c r="AV19" s="236"/>
      <c r="AW19" s="236"/>
      <c r="AX19" s="236"/>
      <c r="AY19" s="236"/>
      <c r="AZ19" s="236"/>
      <c r="BA19" s="236"/>
      <c r="BB19" s="236"/>
      <c r="BC19" s="236"/>
      <c r="BD19" s="236"/>
      <c r="BE19" s="236"/>
      <c r="BF19" s="236"/>
      <c r="BG19" s="236"/>
      <c r="BH19" s="236"/>
      <c r="BI19" s="236"/>
      <c r="BJ19" s="405"/>
      <c r="BK19" s="405"/>
      <c r="BL19" s="405"/>
      <c r="BM19" s="404"/>
      <c r="BN19" s="404"/>
    </row>
    <row r="20" spans="1:66" ht="18.75" customHeight="1" x14ac:dyDescent="0.15">
      <c r="A20" s="498"/>
      <c r="B20" s="499"/>
      <c r="C20" s="499"/>
      <c r="D20" s="499"/>
      <c r="E20" s="499"/>
      <c r="F20" s="1138" t="s">
        <v>186</v>
      </c>
      <c r="G20" s="1139"/>
      <c r="H20" s="895"/>
      <c r="I20" s="896"/>
      <c r="J20" s="896"/>
      <c r="K20" s="896"/>
      <c r="L20" s="896"/>
      <c r="M20" s="896"/>
      <c r="N20" s="896"/>
      <c r="O20" s="896"/>
      <c r="P20" s="1151" t="str">
        <f t="shared" si="0"/>
        <v>0</v>
      </c>
      <c r="Q20" s="1151"/>
      <c r="R20" s="1151"/>
      <c r="S20" s="1189"/>
      <c r="T20" s="895"/>
      <c r="U20" s="896"/>
      <c r="V20" s="896"/>
      <c r="W20" s="896"/>
      <c r="X20" s="1194"/>
      <c r="Y20" s="911"/>
      <c r="Z20" s="911"/>
      <c r="AA20" s="912"/>
      <c r="AB20" s="1151" t="str">
        <f t="shared" si="1"/>
        <v>0</v>
      </c>
      <c r="AC20" s="1151"/>
      <c r="AD20" s="1151"/>
      <c r="AE20" s="1152"/>
      <c r="AF20" s="912"/>
      <c r="AG20" s="896"/>
      <c r="AH20" s="896"/>
      <c r="AI20" s="896"/>
      <c r="AJ20" s="1194"/>
      <c r="AK20" s="911"/>
      <c r="AL20" s="911"/>
      <c r="AM20" s="912"/>
      <c r="AN20" s="1151"/>
      <c r="AO20" s="1151"/>
      <c r="AP20" s="1151"/>
      <c r="AQ20" s="1152"/>
      <c r="AR20" s="236"/>
      <c r="AS20" s="236"/>
      <c r="AT20" s="236"/>
      <c r="AU20" s="236"/>
      <c r="AV20" s="236"/>
      <c r="AW20" s="236"/>
      <c r="AX20" s="236"/>
      <c r="AY20" s="236"/>
      <c r="AZ20" s="236"/>
      <c r="BA20" s="236"/>
      <c r="BB20" s="236"/>
      <c r="BC20" s="236"/>
      <c r="BD20" s="236"/>
      <c r="BE20" s="236"/>
      <c r="BF20" s="236"/>
      <c r="BG20" s="236"/>
      <c r="BH20" s="236"/>
      <c r="BI20" s="236"/>
      <c r="BJ20" s="388"/>
      <c r="BK20" s="388"/>
      <c r="BL20" s="405"/>
      <c r="BM20" s="404"/>
    </row>
    <row r="21" spans="1:66" ht="18.75" customHeight="1" thickBot="1" x14ac:dyDescent="0.2">
      <c r="A21" s="1143"/>
      <c r="B21" s="1144"/>
      <c r="C21" s="1144"/>
      <c r="D21" s="1144"/>
      <c r="E21" s="1144"/>
      <c r="F21" s="1145" t="s">
        <v>187</v>
      </c>
      <c r="G21" s="1146"/>
      <c r="H21" s="1157"/>
      <c r="I21" s="1158"/>
      <c r="J21" s="1158"/>
      <c r="K21" s="1158"/>
      <c r="L21" s="1158"/>
      <c r="M21" s="1158"/>
      <c r="N21" s="1158"/>
      <c r="O21" s="1158"/>
      <c r="P21" s="1148" t="str">
        <f t="shared" si="0"/>
        <v>0</v>
      </c>
      <c r="Q21" s="1148"/>
      <c r="R21" s="1148"/>
      <c r="S21" s="1150"/>
      <c r="T21" s="1190"/>
      <c r="U21" s="1191"/>
      <c r="V21" s="1191"/>
      <c r="W21" s="1191"/>
      <c r="X21" s="1196"/>
      <c r="Y21" s="1197"/>
      <c r="Z21" s="1197"/>
      <c r="AA21" s="1195"/>
      <c r="AB21" s="1148"/>
      <c r="AC21" s="1148"/>
      <c r="AD21" s="1148"/>
      <c r="AE21" s="1149"/>
      <c r="AF21" s="1195"/>
      <c r="AG21" s="1158"/>
      <c r="AH21" s="1158"/>
      <c r="AI21" s="1158"/>
      <c r="AJ21" s="1196"/>
      <c r="AK21" s="1197"/>
      <c r="AL21" s="1197"/>
      <c r="AM21" s="1195"/>
      <c r="AN21" s="1148"/>
      <c r="AO21" s="1148"/>
      <c r="AP21" s="1148"/>
      <c r="AQ21" s="1149"/>
      <c r="AR21" s="236"/>
      <c r="AS21" s="236"/>
      <c r="AT21" s="236"/>
      <c r="AU21" s="236"/>
      <c r="AV21" s="236"/>
      <c r="AW21" s="236"/>
      <c r="AX21" s="236"/>
      <c r="AY21" s="236"/>
      <c r="AZ21" s="236"/>
      <c r="BA21" s="236"/>
      <c r="BB21" s="236"/>
      <c r="BC21" s="236"/>
      <c r="BD21" s="236"/>
      <c r="BE21" s="236"/>
      <c r="BF21" s="236"/>
      <c r="BG21" s="236"/>
      <c r="BH21" s="236"/>
      <c r="BI21" s="236"/>
      <c r="BJ21" s="236"/>
      <c r="BK21" s="236"/>
      <c r="BL21" s="388"/>
      <c r="BM21" s="391"/>
    </row>
    <row r="22" spans="1:66" ht="17.25" customHeight="1" x14ac:dyDescent="0.15">
      <c r="A22" s="236"/>
      <c r="B22" s="388"/>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410"/>
      <c r="AC22" s="410"/>
      <c r="AD22" s="410"/>
      <c r="AE22" s="410"/>
      <c r="AF22" s="388"/>
      <c r="AG22" s="388"/>
      <c r="AH22" s="388"/>
      <c r="AI22" s="388"/>
      <c r="AJ22" s="388"/>
      <c r="AK22" s="388"/>
      <c r="AL22" s="388"/>
      <c r="AM22" s="388"/>
      <c r="AN22" s="388"/>
      <c r="AO22" s="388"/>
      <c r="AP22" s="388"/>
      <c r="AQ22" s="388"/>
      <c r="AR22" s="388"/>
      <c r="AS22" s="388"/>
      <c r="AT22" s="236"/>
      <c r="AU22" s="236"/>
      <c r="AV22" s="236"/>
      <c r="AW22" s="236"/>
      <c r="AX22" s="236"/>
      <c r="AY22" s="236"/>
      <c r="AZ22" s="236"/>
      <c r="BA22" s="236"/>
      <c r="BB22" s="236"/>
      <c r="BC22" s="236"/>
      <c r="BD22" s="236"/>
      <c r="BE22" s="236"/>
      <c r="BF22" s="236"/>
      <c r="BG22" s="236"/>
      <c r="BH22" s="236"/>
      <c r="BI22" s="236"/>
      <c r="BJ22" s="236"/>
      <c r="BK22" s="236"/>
      <c r="BL22" s="236"/>
    </row>
    <row r="23" spans="1:66" ht="17.25" customHeight="1" x14ac:dyDescent="0.15">
      <c r="A23" s="406"/>
      <c r="B23" s="388"/>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row>
    <row r="24" spans="1:66" ht="18.75" customHeight="1" x14ac:dyDescent="0.15">
      <c r="A24" s="1219" t="s">
        <v>1005</v>
      </c>
      <c r="B24" s="1219"/>
      <c r="C24" s="1219"/>
      <c r="D24" s="1219"/>
      <c r="E24" s="1219"/>
      <c r="F24" s="1219"/>
      <c r="G24" s="1219"/>
      <c r="H24" s="1219"/>
      <c r="I24" s="1219"/>
      <c r="J24" s="1219"/>
      <c r="K24" s="1219"/>
      <c r="L24" s="1219"/>
      <c r="M24" s="1219"/>
      <c r="N24" s="1219"/>
      <c r="O24" s="1219"/>
      <c r="P24" s="1219"/>
      <c r="Q24" s="1219"/>
      <c r="R24" s="1219"/>
      <c r="S24" s="426"/>
      <c r="U24" s="407"/>
      <c r="V24" s="407"/>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388"/>
      <c r="BM24" s="391"/>
      <c r="BN24" s="391"/>
    </row>
    <row r="25" spans="1:66" ht="9" customHeight="1" x14ac:dyDescent="0.15">
      <c r="A25" s="408"/>
      <c r="B25" s="408"/>
      <c r="C25" s="408"/>
      <c r="D25" s="408"/>
      <c r="E25" s="408"/>
      <c r="F25" s="408"/>
      <c r="G25" s="408"/>
      <c r="H25" s="408"/>
      <c r="I25" s="408"/>
      <c r="J25" s="408"/>
      <c r="K25" s="408"/>
      <c r="L25" s="408"/>
      <c r="M25" s="408"/>
      <c r="N25" s="408"/>
      <c r="O25" s="408"/>
      <c r="P25" s="1188" t="s">
        <v>257</v>
      </c>
      <c r="Q25" s="1188"/>
      <c r="R25" s="1188"/>
      <c r="S25" s="387"/>
      <c r="T25" s="407"/>
      <c r="U25" s="407"/>
      <c r="V25" s="407"/>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388"/>
      <c r="BM25" s="391"/>
      <c r="BN25" s="391"/>
    </row>
    <row r="26" spans="1:66" ht="9" customHeight="1" thickBot="1" x14ac:dyDescent="0.2">
      <c r="A26" s="406"/>
      <c r="B26" s="388"/>
      <c r="C26" s="388"/>
      <c r="D26" s="388"/>
      <c r="E26" s="388"/>
      <c r="F26" s="388"/>
      <c r="G26" s="388"/>
      <c r="H26" s="388"/>
      <c r="I26" s="388"/>
      <c r="J26" s="388"/>
      <c r="K26" s="388"/>
      <c r="L26" s="388"/>
      <c r="M26" s="388"/>
      <c r="N26" s="388"/>
      <c r="O26" s="388"/>
      <c r="P26" s="1213"/>
      <c r="Q26" s="1213"/>
      <c r="R26" s="1213"/>
      <c r="T26" s="407"/>
      <c r="U26" s="407"/>
      <c r="V26" s="407"/>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388"/>
      <c r="BM26" s="391"/>
      <c r="BN26" s="391"/>
    </row>
    <row r="27" spans="1:66" ht="18.75" customHeight="1" x14ac:dyDescent="0.15">
      <c r="A27" s="1235" t="s">
        <v>0</v>
      </c>
      <c r="B27" s="1236"/>
      <c r="C27" s="1236"/>
      <c r="D27" s="1236"/>
      <c r="E27" s="1236"/>
      <c r="F27" s="1237"/>
      <c r="G27" s="1220" t="s">
        <v>68</v>
      </c>
      <c r="H27" s="1221"/>
      <c r="I27" s="1221"/>
      <c r="J27" s="1221"/>
      <c r="K27" s="1221"/>
      <c r="L27" s="1222"/>
      <c r="M27" s="1220" t="s">
        <v>14</v>
      </c>
      <c r="N27" s="1221"/>
      <c r="O27" s="1221"/>
      <c r="P27" s="1221"/>
      <c r="Q27" s="1221"/>
      <c r="R27" s="1222"/>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388"/>
      <c r="BM27" s="391"/>
      <c r="BN27" s="391"/>
    </row>
    <row r="28" spans="1:66" ht="18.75" customHeight="1" x14ac:dyDescent="0.15">
      <c r="A28" s="1159" t="s">
        <v>70</v>
      </c>
      <c r="B28" s="1160"/>
      <c r="C28" s="1160"/>
      <c r="D28" s="1163" t="s">
        <v>258</v>
      </c>
      <c r="E28" s="1163"/>
      <c r="F28" s="1164"/>
      <c r="G28" s="1214" t="s">
        <v>70</v>
      </c>
      <c r="H28" s="1160"/>
      <c r="I28" s="1160"/>
      <c r="J28" s="1223" t="s">
        <v>258</v>
      </c>
      <c r="K28" s="1224"/>
      <c r="L28" s="1225"/>
      <c r="M28" s="1229" t="s">
        <v>70</v>
      </c>
      <c r="N28" s="1230"/>
      <c r="O28" s="1231"/>
      <c r="P28" s="1223" t="s">
        <v>258</v>
      </c>
      <c r="Q28" s="1224"/>
      <c r="R28" s="122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3"/>
      <c r="AT28" s="236"/>
      <c r="AU28" s="236"/>
      <c r="AV28" s="236"/>
      <c r="AW28" s="236"/>
      <c r="AX28" s="236"/>
      <c r="AY28" s="236"/>
      <c r="AZ28" s="236"/>
      <c r="BA28" s="236"/>
      <c r="BB28" s="236"/>
      <c r="BC28" s="236"/>
      <c r="BD28" s="236"/>
      <c r="BE28" s="236"/>
      <c r="BF28" s="236"/>
      <c r="BG28" s="236"/>
      <c r="BH28" s="236"/>
      <c r="BI28" s="236"/>
      <c r="BJ28" s="236"/>
      <c r="BK28" s="236"/>
      <c r="BL28" s="388"/>
      <c r="BM28" s="391"/>
      <c r="BN28" s="391"/>
    </row>
    <row r="29" spans="1:66" ht="30" customHeight="1" thickBot="1" x14ac:dyDescent="0.2">
      <c r="A29" s="1161"/>
      <c r="B29" s="1162"/>
      <c r="C29" s="1162"/>
      <c r="D29" s="1165"/>
      <c r="E29" s="1165"/>
      <c r="F29" s="1166"/>
      <c r="G29" s="1215"/>
      <c r="H29" s="1162"/>
      <c r="I29" s="1162"/>
      <c r="J29" s="1226"/>
      <c r="K29" s="1227"/>
      <c r="L29" s="1228"/>
      <c r="M29" s="1232"/>
      <c r="N29" s="1233"/>
      <c r="O29" s="1234"/>
      <c r="P29" s="1226"/>
      <c r="Q29" s="1227"/>
      <c r="R29" s="1228"/>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373"/>
    </row>
    <row r="30" spans="1:66" ht="18.75" customHeight="1" x14ac:dyDescent="0.15">
      <c r="A30" s="1126"/>
      <c r="B30" s="1127"/>
      <c r="C30" s="1127"/>
      <c r="D30" s="1127"/>
      <c r="E30" s="1127"/>
      <c r="F30" s="1132"/>
      <c r="G30" s="1126"/>
      <c r="H30" s="1127"/>
      <c r="I30" s="1132"/>
      <c r="J30" s="1132"/>
      <c r="K30" s="1201"/>
      <c r="L30" s="1202"/>
      <c r="M30" s="1207"/>
      <c r="N30" s="1201"/>
      <c r="O30" s="1208"/>
      <c r="P30" s="1132"/>
      <c r="Q30" s="1201"/>
      <c r="R30" s="1202"/>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row>
    <row r="31" spans="1:66" ht="18.75" customHeight="1" x14ac:dyDescent="0.15">
      <c r="A31" s="1128"/>
      <c r="B31" s="1129"/>
      <c r="C31" s="1129"/>
      <c r="D31" s="1129"/>
      <c r="E31" s="1129"/>
      <c r="F31" s="1133"/>
      <c r="G31" s="1128"/>
      <c r="H31" s="1129"/>
      <c r="I31" s="1133"/>
      <c r="J31" s="1133"/>
      <c r="K31" s="1203"/>
      <c r="L31" s="1204"/>
      <c r="M31" s="1209"/>
      <c r="N31" s="1203"/>
      <c r="O31" s="1210"/>
      <c r="P31" s="1133"/>
      <c r="Q31" s="1203"/>
      <c r="R31" s="1204"/>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row>
    <row r="32" spans="1:66" ht="18.75" customHeight="1" thickBot="1" x14ac:dyDescent="0.2">
      <c r="A32" s="1130"/>
      <c r="B32" s="1131"/>
      <c r="C32" s="1131"/>
      <c r="D32" s="1131"/>
      <c r="E32" s="1131"/>
      <c r="F32" s="1134"/>
      <c r="G32" s="1130"/>
      <c r="H32" s="1131"/>
      <c r="I32" s="1134"/>
      <c r="J32" s="1134"/>
      <c r="K32" s="1205"/>
      <c r="L32" s="1206"/>
      <c r="M32" s="1211"/>
      <c r="N32" s="1205"/>
      <c r="O32" s="1212"/>
      <c r="P32" s="1134"/>
      <c r="Q32" s="1205"/>
      <c r="R32" s="120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row>
    <row r="33" spans="1:64" ht="18.75" customHeight="1" x14ac:dyDescent="0.15">
      <c r="A33" s="236"/>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row>
    <row r="34" spans="1:64" ht="18.75" customHeight="1" x14ac:dyDescent="0.15">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row>
    <row r="40" spans="1:64" ht="18.75" customHeight="1" x14ac:dyDescent="0.15">
      <c r="AN40" s="317"/>
      <c r="AO40" s="317"/>
    </row>
  </sheetData>
  <mergeCells count="137">
    <mergeCell ref="X10:AA11"/>
    <mergeCell ref="L12:O12"/>
    <mergeCell ref="L13:O13"/>
    <mergeCell ref="A6:R6"/>
    <mergeCell ref="A24:R24"/>
    <mergeCell ref="G27:L27"/>
    <mergeCell ref="M27:R27"/>
    <mergeCell ref="J28:L29"/>
    <mergeCell ref="M28:O29"/>
    <mergeCell ref="P28:R29"/>
    <mergeCell ref="A27:F27"/>
    <mergeCell ref="A17:E21"/>
    <mergeCell ref="P14:S14"/>
    <mergeCell ref="P17:S17"/>
    <mergeCell ref="T17:W17"/>
    <mergeCell ref="L18:O18"/>
    <mergeCell ref="L20:O20"/>
    <mergeCell ref="J30:L32"/>
    <mergeCell ref="M30:O32"/>
    <mergeCell ref="P30:R32"/>
    <mergeCell ref="P25:R26"/>
    <mergeCell ref="G28:I29"/>
    <mergeCell ref="L21:O21"/>
    <mergeCell ref="L10:O11"/>
    <mergeCell ref="AB12:AE12"/>
    <mergeCell ref="L14:O14"/>
    <mergeCell ref="L15:O15"/>
    <mergeCell ref="X12:AA12"/>
    <mergeCell ref="X13:AA13"/>
    <mergeCell ref="X14:AA14"/>
    <mergeCell ref="AB13:AE13"/>
    <mergeCell ref="AB14:AE14"/>
    <mergeCell ref="H13:K13"/>
    <mergeCell ref="F20:G20"/>
    <mergeCell ref="F21:G21"/>
    <mergeCell ref="H21:K21"/>
    <mergeCell ref="F17:G17"/>
    <mergeCell ref="H17:K17"/>
    <mergeCell ref="F18:G18"/>
    <mergeCell ref="H18:K18"/>
    <mergeCell ref="H14:K14"/>
    <mergeCell ref="AN21:AQ21"/>
    <mergeCell ref="AF15:AI15"/>
    <mergeCell ref="AF16:AI16"/>
    <mergeCell ref="AB20:AE20"/>
    <mergeCell ref="X18:AA18"/>
    <mergeCell ref="X19:AA19"/>
    <mergeCell ref="X20:AA20"/>
    <mergeCell ref="X21:AA21"/>
    <mergeCell ref="P21:S21"/>
    <mergeCell ref="T21:W21"/>
    <mergeCell ref="AB21:AE21"/>
    <mergeCell ref="AJ20:AM20"/>
    <mergeCell ref="AJ21:AM21"/>
    <mergeCell ref="AF21:AI21"/>
    <mergeCell ref="T20:W20"/>
    <mergeCell ref="X15:AA15"/>
    <mergeCell ref="X16:AA16"/>
    <mergeCell ref="X17:AA17"/>
    <mergeCell ref="P20:S20"/>
    <mergeCell ref="P19:S19"/>
    <mergeCell ref="P18:S18"/>
    <mergeCell ref="T18:W18"/>
    <mergeCell ref="P15:S15"/>
    <mergeCell ref="AB15:AE15"/>
    <mergeCell ref="AF10:AI11"/>
    <mergeCell ref="AJ10:AM11"/>
    <mergeCell ref="AN15:AQ15"/>
    <mergeCell ref="AN17:AQ17"/>
    <mergeCell ref="AN18:AQ18"/>
    <mergeCell ref="L16:O16"/>
    <mergeCell ref="L17:O17"/>
    <mergeCell ref="L19:O19"/>
    <mergeCell ref="AN7:AQ8"/>
    <mergeCell ref="AB17:AE17"/>
    <mergeCell ref="AB18:AE18"/>
    <mergeCell ref="AN14:AQ14"/>
    <mergeCell ref="T13:W13"/>
    <mergeCell ref="P13:S13"/>
    <mergeCell ref="T15:W15"/>
    <mergeCell ref="T16:W16"/>
    <mergeCell ref="AJ12:AM12"/>
    <mergeCell ref="AJ13:AM13"/>
    <mergeCell ref="AJ14:AM14"/>
    <mergeCell ref="AJ15:AM15"/>
    <mergeCell ref="AJ16:AM16"/>
    <mergeCell ref="AJ17:AM17"/>
    <mergeCell ref="AJ18:AM18"/>
    <mergeCell ref="AJ19:AM19"/>
    <mergeCell ref="BB1:BB2"/>
    <mergeCell ref="H20:K20"/>
    <mergeCell ref="F19:G19"/>
    <mergeCell ref="H19:K19"/>
    <mergeCell ref="H12:K12"/>
    <mergeCell ref="P12:S12"/>
    <mergeCell ref="T12:W12"/>
    <mergeCell ref="H9:S9"/>
    <mergeCell ref="T9:AE9"/>
    <mergeCell ref="AF9:AQ9"/>
    <mergeCell ref="AF12:AI12"/>
    <mergeCell ref="AF13:AI13"/>
    <mergeCell ref="AF14:AI14"/>
    <mergeCell ref="AF17:AI17"/>
    <mergeCell ref="AF18:AI18"/>
    <mergeCell ref="T19:W19"/>
    <mergeCell ref="AB19:AE19"/>
    <mergeCell ref="AB16:AE16"/>
    <mergeCell ref="AF19:AI19"/>
    <mergeCell ref="AF20:AI20"/>
    <mergeCell ref="AN13:AQ13"/>
    <mergeCell ref="AN12:AQ12"/>
    <mergeCell ref="AN19:AQ19"/>
    <mergeCell ref="AB10:AE11"/>
    <mergeCell ref="BC1:BI2"/>
    <mergeCell ref="A30:C32"/>
    <mergeCell ref="D30:F32"/>
    <mergeCell ref="G30:I32"/>
    <mergeCell ref="AN10:AQ11"/>
    <mergeCell ref="F14:G14"/>
    <mergeCell ref="F12:G12"/>
    <mergeCell ref="A9:E11"/>
    <mergeCell ref="A12:E16"/>
    <mergeCell ref="F16:G16"/>
    <mergeCell ref="F15:G15"/>
    <mergeCell ref="F13:G13"/>
    <mergeCell ref="F9:G11"/>
    <mergeCell ref="AN16:AQ16"/>
    <mergeCell ref="T14:W14"/>
    <mergeCell ref="H15:K15"/>
    <mergeCell ref="P16:S16"/>
    <mergeCell ref="AN20:AQ20"/>
    <mergeCell ref="P10:S11"/>
    <mergeCell ref="T10:W11"/>
    <mergeCell ref="H16:K16"/>
    <mergeCell ref="H10:K11"/>
    <mergeCell ref="A28:C29"/>
    <mergeCell ref="D28:F29"/>
  </mergeCells>
  <phoneticPr fontId="1"/>
  <conditionalFormatting sqref="A30:C32">
    <cfRule type="expression" dxfId="100" priority="30">
      <formula>$A$30&lt;&gt;""</formula>
    </cfRule>
  </conditionalFormatting>
  <conditionalFormatting sqref="A2:V2">
    <cfRule type="expression" dxfId="99" priority="51">
      <formula>$BM$5="☆"</formula>
    </cfRule>
  </conditionalFormatting>
  <conditionalFormatting sqref="D30:J30 M30 P30 D31:I32">
    <cfRule type="expression" dxfId="98" priority="4">
      <formula>D$30&lt;&gt;""</formula>
    </cfRule>
  </conditionalFormatting>
  <conditionalFormatting sqref="H12:H21">
    <cfRule type="expression" dxfId="97" priority="31">
      <formula>$H12&lt;&gt;""</formula>
    </cfRule>
  </conditionalFormatting>
  <conditionalFormatting sqref="L12:O21">
    <cfRule type="expression" dxfId="95" priority="6">
      <formula>$L12&lt;&gt;""</formula>
    </cfRule>
  </conditionalFormatting>
  <conditionalFormatting sqref="T6">
    <cfRule type="expression" dxfId="92" priority="49">
      <formula>$BM$6="明浄学院高等学校"</formula>
    </cfRule>
  </conditionalFormatting>
  <conditionalFormatting sqref="T12:W15">
    <cfRule type="expression" dxfId="91" priority="39">
      <formula>$T12&lt;&gt;""</formula>
    </cfRule>
  </conditionalFormatting>
  <conditionalFormatting sqref="T17:W20">
    <cfRule type="expression" dxfId="90" priority="10">
      <formula>$T17&lt;&gt;""</formula>
    </cfRule>
  </conditionalFormatting>
  <conditionalFormatting sqref="X12:AA21">
    <cfRule type="expression" dxfId="88" priority="40">
      <formula>$X12&lt;&gt;""</formula>
    </cfRule>
  </conditionalFormatting>
  <conditionalFormatting sqref="AF12:AI13">
    <cfRule type="expression" dxfId="86" priority="35">
      <formula>$AF12&lt;&gt;""</formula>
    </cfRule>
  </conditionalFormatting>
  <conditionalFormatting sqref="AF17:AI18">
    <cfRule type="expression" dxfId="85" priority="8">
      <formula>$AF17&lt;&gt;""</formula>
    </cfRule>
  </conditionalFormatting>
  <conditionalFormatting sqref="AJ12:AM13">
    <cfRule type="expression" dxfId="82" priority="7">
      <formula>$AJ12&lt;&gt;""</formula>
    </cfRule>
  </conditionalFormatting>
  <conditionalFormatting sqref="AJ17:AM18">
    <cfRule type="expression" dxfId="81" priority="5">
      <formula>$AJ17&lt;&gt;""</formula>
    </cfRule>
  </conditionalFormatting>
  <conditionalFormatting sqref="AN12 AF12:AQ13 T12:AE15 H12:S21 AF17:AQ18 T17:AE20 A30:R32">
    <cfRule type="expression" dxfId="80" priority="1">
      <formula>$AY$1=TRUE</formula>
    </cfRule>
  </conditionalFormatting>
  <conditionalFormatting sqref="BC1 AZ1:BB2">
    <cfRule type="expression" dxfId="76" priority="728">
      <formula>$AY$1=TRUE</formula>
    </cfRule>
  </conditionalFormatting>
  <pageMargins left="0.70866141732283472" right="0.59055118110236227" top="0.6692913385826772" bottom="0.55118110236220474" header="0.31496062992125984" footer="0.31496062992125984"/>
  <pageSetup paperSize="8"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51</xdr:col>
                    <xdr:colOff>28575</xdr:colOff>
                    <xdr:row>0</xdr:row>
                    <xdr:rowOff>123825</xdr:rowOff>
                  </from>
                  <to>
                    <xdr:col>53</xdr:col>
                    <xdr:colOff>28575</xdr:colOff>
                    <xdr:row>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2" id="{16E54A6A-0884-4A19-B139-FA607DCE8A0D}">
            <xm:f>表紙!$AJ$24&lt;&gt;""</xm:f>
            <x14:dxf>
              <fill>
                <patternFill>
                  <bgColor rgb="FFFFFF99"/>
                </patternFill>
              </fill>
            </x14:dxf>
          </x14:cfRule>
          <xm:sqref>H12:O21 A30:F32</xm:sqref>
        </x14:conditionalFormatting>
        <x14:conditionalFormatting xmlns:xm="http://schemas.microsoft.com/office/excel/2006/main">
          <x14:cfRule type="expression" priority="42" id="{BD1C6892-4BFB-42CE-BC09-FA4121422B50}">
            <xm:f>表紙!$AJ$24&lt;&gt;""</xm:f>
            <x14:dxf>
              <fill>
                <patternFill>
                  <bgColor theme="6" tint="0.39994506668294322"/>
                </patternFill>
              </fill>
            </x14:dxf>
          </x14:cfRule>
          <xm:sqref>P12:S21</xm:sqref>
        </x14:conditionalFormatting>
        <x14:conditionalFormatting xmlns:xm="http://schemas.microsoft.com/office/excel/2006/main">
          <x14:cfRule type="expression" priority="48" id="{3F7FADE2-FD3F-4442-BF2A-0A4D00F876F7}">
            <xm:f>$BM$6=生徒数【非表示にする】!$G$19</xm:f>
            <x14:dxf>
              <font>
                <b/>
                <i val="0"/>
                <color rgb="FFFF0066"/>
              </font>
              <fill>
                <patternFill>
                  <bgColor rgb="FFFFFF99"/>
                </patternFill>
              </fill>
            </x14:dxf>
          </x14:cfRule>
          <xm:sqref>T6</xm:sqref>
        </x14:conditionalFormatting>
        <x14:conditionalFormatting xmlns:xm="http://schemas.microsoft.com/office/excel/2006/main">
          <x14:cfRule type="expression" priority="47" id="{767D0C40-DE79-4C64-94E9-0BC94ADCF030}">
            <xm:f>表紙!$AJ$25&lt;&gt;""</xm:f>
            <x14:dxf>
              <fill>
                <patternFill>
                  <bgColor rgb="FFFFFF99"/>
                </patternFill>
              </fill>
            </x14:dxf>
          </x14:cfRule>
          <xm:sqref>T12:AA15 T17:AA20 G30:L32</xm:sqref>
        </x14:conditionalFormatting>
        <x14:conditionalFormatting xmlns:xm="http://schemas.microsoft.com/office/excel/2006/main">
          <x14:cfRule type="expression" priority="3" id="{56FB7163-9BEA-4562-A2F6-D6853833E8DF}">
            <xm:f>表紙!$AJ$25&lt;&gt;""</xm:f>
            <x14:dxf>
              <fill>
                <patternFill>
                  <bgColor theme="6" tint="0.39994506668294322"/>
                </patternFill>
              </fill>
            </x14:dxf>
          </x14:cfRule>
          <xm:sqref>AB12:AE15 AB17:AE20</xm:sqref>
        </x14:conditionalFormatting>
        <x14:conditionalFormatting xmlns:xm="http://schemas.microsoft.com/office/excel/2006/main">
          <x14:cfRule type="expression" priority="36" id="{B90979D6-FD1B-4C60-9DCA-E3B60ECADD51}">
            <xm:f>表紙!$AJ$26&lt;&gt;""</xm:f>
            <x14:dxf>
              <fill>
                <patternFill>
                  <bgColor rgb="FFFFFF99"/>
                </patternFill>
              </fill>
            </x14:dxf>
          </x14:cfRule>
          <xm:sqref>AF12:AM13 AF17:AM18 M30:R32</xm:sqref>
        </x14:conditionalFormatting>
        <x14:conditionalFormatting xmlns:xm="http://schemas.microsoft.com/office/excel/2006/main">
          <x14:cfRule type="expression" priority="26" id="{7065DFA6-68DB-44D4-AC33-1688408C3567}">
            <xm:f>$BM$5=生徒数【非表示にする】!$Y$5</xm:f>
            <x14:dxf>
              <fill>
                <patternFill>
                  <bgColor theme="0" tint="-0.499984740745262"/>
                </patternFill>
              </fill>
            </x14:dxf>
          </x14:cfRule>
          <xm:sqref>AJ10</xm:sqref>
        </x14:conditionalFormatting>
        <x14:conditionalFormatting xmlns:xm="http://schemas.microsoft.com/office/excel/2006/main">
          <x14:cfRule type="expression" priority="2" id="{6359EA77-3D79-4B3B-804F-8E2BCD82486D}">
            <xm:f>表紙!$AJ$26&lt;&gt;""</xm:f>
            <x14:dxf>
              <fill>
                <patternFill>
                  <bgColor theme="6" tint="0.39994506668294322"/>
                </patternFill>
              </fill>
            </x14:dxf>
          </x14:cfRule>
          <xm:sqref>AN12:AQ13 AN17:AQ18</xm:sqref>
        </x14:conditionalFormatting>
        <x14:conditionalFormatting xmlns:xm="http://schemas.microsoft.com/office/excel/2006/main">
          <x14:cfRule type="expression" priority="13" id="{B3C27169-3921-4F28-B7B0-EB4B6DF50CD2}">
            <xm:f>$BM$5=生徒数【非表示にする】!$Y$5</xm:f>
            <x14:dxf>
              <fill>
                <patternFill>
                  <bgColor theme="0" tint="-0.499984740745262"/>
                </patternFill>
              </fill>
            </x14:dxf>
          </x14:cfRule>
          <xm:sqref>AN12:AQ21</xm:sqref>
        </x14:conditionalFormatting>
        <x14:conditionalFormatting xmlns:xm="http://schemas.microsoft.com/office/excel/2006/main">
          <x14:cfRule type="expression" priority="444" id="{00000000-000E-0000-0500-000007000000}">
            <xm:f>Ⅳ.講師の人件費!$AE$8=TRUE</xm:f>
            <x14:dxf>
              <fill>
                <patternFill>
                  <bgColor theme="0"/>
                </patternFill>
              </fill>
            </x14:dxf>
          </x14:cfRule>
          <xm:sqref>AZ1 BB1:BC1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A2B4-DCA3-489D-A6E7-0E84D48043DF}">
  <sheetPr>
    <tabColor theme="0"/>
    <pageSetUpPr fitToPage="1"/>
  </sheetPr>
  <dimension ref="A1:AW47"/>
  <sheetViews>
    <sheetView workbookViewId="0">
      <selection activeCell="A4" sqref="A4:N4"/>
    </sheetView>
  </sheetViews>
  <sheetFormatPr defaultRowHeight="13.5" x14ac:dyDescent="0.15"/>
  <cols>
    <col min="1" max="16" width="4.875" style="286" customWidth="1"/>
    <col min="17" max="23" width="4.5" style="286"/>
    <col min="24" max="26" width="0.875" style="286" customWidth="1"/>
    <col min="27" max="27" width="1.25" style="286" customWidth="1"/>
    <col min="28" max="28" width="5.625" style="286" customWidth="1"/>
    <col min="29" max="33" width="4.5" style="286"/>
    <col min="34" max="34" width="4.5" style="286" customWidth="1"/>
    <col min="35" max="35" width="4.5" style="286"/>
    <col min="36" max="36" width="4.5" style="286" customWidth="1"/>
    <col min="37" max="37" width="4.5" style="286"/>
    <col min="38" max="38" width="8" style="286" customWidth="1"/>
    <col min="39" max="40" width="4.5" style="286" customWidth="1"/>
    <col min="41" max="41" width="4.375" style="286" customWidth="1"/>
    <col min="42" max="46" width="4.5" style="286"/>
    <col min="47" max="47" width="5.75" style="286" customWidth="1"/>
    <col min="48" max="48" width="9" style="286"/>
    <col min="49" max="49" width="9" style="286" hidden="1" customWidth="1"/>
    <col min="50" max="50" width="0" style="286" hidden="1" customWidth="1"/>
    <col min="51" max="16384" width="9" style="286"/>
  </cols>
  <sheetData>
    <row r="1" spans="1:49" ht="18.75" customHeight="1" x14ac:dyDescent="0.15">
      <c r="AC1" s="282" t="b">
        <v>0</v>
      </c>
      <c r="AD1" s="367"/>
      <c r="AE1" s="367"/>
      <c r="AF1" s="913" t="s">
        <v>862</v>
      </c>
      <c r="AG1" s="923" t="s">
        <v>887</v>
      </c>
      <c r="AH1" s="923"/>
      <c r="AI1" s="923"/>
      <c r="AJ1" s="923"/>
      <c r="AK1" s="923"/>
      <c r="AL1" s="923"/>
    </row>
    <row r="2" spans="1:49" ht="18.75" customHeight="1" x14ac:dyDescent="0.15">
      <c r="AD2" s="367"/>
      <c r="AE2" s="367"/>
      <c r="AF2" s="913"/>
      <c r="AG2" s="923"/>
      <c r="AH2" s="923"/>
      <c r="AI2" s="923"/>
      <c r="AJ2" s="923"/>
      <c r="AK2" s="923"/>
      <c r="AL2" s="923"/>
    </row>
    <row r="3" spans="1:49" ht="9" customHeight="1" x14ac:dyDescent="0.15"/>
    <row r="4" spans="1:49" ht="36" customHeight="1" x14ac:dyDescent="0.15">
      <c r="A4" s="1253" t="s">
        <v>1095</v>
      </c>
      <c r="B4" s="1253"/>
      <c r="C4" s="1253"/>
      <c r="D4" s="1253"/>
      <c r="E4" s="1253"/>
      <c r="F4" s="1253"/>
      <c r="G4" s="1253"/>
      <c r="H4" s="1253"/>
      <c r="I4" s="1253"/>
      <c r="J4" s="1253"/>
      <c r="K4" s="1253"/>
      <c r="L4" s="1253"/>
      <c r="M4" s="1253"/>
      <c r="N4" s="1253"/>
      <c r="O4" s="420"/>
      <c r="P4" s="284"/>
      <c r="Q4" s="284"/>
      <c r="R4" s="284"/>
      <c r="S4" s="284"/>
      <c r="T4" s="284"/>
      <c r="U4" s="284"/>
      <c r="V4" s="284"/>
      <c r="W4" s="284"/>
      <c r="X4" s="284"/>
      <c r="Y4" s="284"/>
      <c r="Z4" s="284"/>
      <c r="AA4" s="284"/>
      <c r="AB4" s="284"/>
      <c r="AC4" s="284"/>
      <c r="AD4" s="284"/>
      <c r="AE4" s="284"/>
      <c r="AF4" s="284"/>
      <c r="AG4" s="284"/>
      <c r="AH4" s="284"/>
      <c r="AI4" s="284"/>
      <c r="AJ4" s="284"/>
      <c r="AK4" s="284"/>
      <c r="AL4" s="284"/>
      <c r="AM4" s="411"/>
      <c r="AN4" s="411"/>
      <c r="AO4" s="411"/>
      <c r="AP4" s="411"/>
      <c r="AQ4" s="411"/>
      <c r="AR4" s="411"/>
      <c r="AS4" s="411"/>
      <c r="AT4" s="411"/>
      <c r="AU4" s="411"/>
    </row>
    <row r="5" spans="1:49" x14ac:dyDescent="0.15">
      <c r="AW5" s="286" t="str">
        <f>表紙!G23</f>
        <v/>
      </c>
    </row>
    <row r="6" spans="1:49" ht="18.75" customHeight="1" x14ac:dyDescent="0.15">
      <c r="A6" s="971" t="s">
        <v>1006</v>
      </c>
      <c r="B6" s="971"/>
      <c r="C6" s="971"/>
      <c r="D6" s="971"/>
      <c r="E6" s="971"/>
      <c r="F6" s="971"/>
      <c r="G6" s="971"/>
      <c r="H6" s="971"/>
      <c r="I6" s="971"/>
      <c r="J6" s="971"/>
      <c r="K6" s="971"/>
      <c r="L6" s="412"/>
      <c r="M6" s="412"/>
      <c r="N6" s="412"/>
      <c r="O6" s="412"/>
      <c r="P6" s="412"/>
      <c r="Q6" s="412"/>
      <c r="R6" s="412"/>
      <c r="S6" s="229"/>
      <c r="T6" s="229"/>
      <c r="AW6" s="286" t="e">
        <f>VLOOKUP(Ⅵ.看護師国家試験!AW5,生徒数【非表示にする】!G2:W69,17,FALSE)</f>
        <v>#N/A</v>
      </c>
    </row>
    <row r="7" spans="1:49" ht="9" customHeight="1" thickBot="1" x14ac:dyDescent="0.2">
      <c r="A7" s="413"/>
      <c r="B7" s="413"/>
      <c r="C7" s="413"/>
      <c r="D7" s="413"/>
      <c r="E7" s="229"/>
      <c r="F7" s="229"/>
      <c r="G7" s="229"/>
      <c r="H7" s="229"/>
      <c r="I7" s="391"/>
      <c r="J7" s="229"/>
      <c r="K7" s="229"/>
      <c r="L7" s="229"/>
      <c r="M7" s="229"/>
      <c r="N7" s="229"/>
      <c r="O7" s="229"/>
      <c r="P7" s="229"/>
      <c r="Q7" s="229"/>
      <c r="R7" s="229"/>
      <c r="S7" s="229"/>
      <c r="T7" s="229"/>
    </row>
    <row r="8" spans="1:49" ht="16.5" customHeight="1" x14ac:dyDescent="0.15">
      <c r="A8" s="1255" t="s">
        <v>286</v>
      </c>
      <c r="B8" s="1256"/>
      <c r="C8" s="1256"/>
      <c r="D8" s="1257"/>
      <c r="E8" s="1261" t="s">
        <v>287</v>
      </c>
      <c r="F8" s="1256"/>
      <c r="G8" s="1256"/>
      <c r="H8" s="1262"/>
      <c r="I8" s="1239" t="s">
        <v>905</v>
      </c>
      <c r="J8" s="1240"/>
      <c r="K8" s="1240"/>
      <c r="L8" s="1240"/>
      <c r="M8" s="1240"/>
      <c r="N8" s="1240"/>
      <c r="O8" s="1240"/>
      <c r="P8" s="1241"/>
      <c r="Q8" s="229"/>
      <c r="R8" s="391"/>
      <c r="S8" s="229"/>
      <c r="T8" s="229"/>
    </row>
    <row r="9" spans="1:49" ht="16.5" customHeight="1" x14ac:dyDescent="0.15">
      <c r="A9" s="1258"/>
      <c r="B9" s="1259"/>
      <c r="C9" s="1259"/>
      <c r="D9" s="1260"/>
      <c r="E9" s="1263"/>
      <c r="F9" s="1259"/>
      <c r="G9" s="1259"/>
      <c r="H9" s="1264"/>
      <c r="I9" s="1242"/>
      <c r="J9" s="1243"/>
      <c r="K9" s="1243"/>
      <c r="L9" s="1243"/>
      <c r="M9" s="1243"/>
      <c r="N9" s="1243"/>
      <c r="O9" s="1243"/>
      <c r="P9" s="1244"/>
      <c r="Q9" s="414"/>
      <c r="R9" s="415"/>
      <c r="S9" s="415"/>
      <c r="T9" s="415"/>
      <c r="U9" s="415"/>
      <c r="V9" s="415"/>
      <c r="W9" s="415"/>
      <c r="X9" s="415"/>
      <c r="Y9" s="415"/>
      <c r="Z9" s="415"/>
      <c r="AA9" s="415"/>
      <c r="AB9" s="415"/>
      <c r="AC9" s="415"/>
      <c r="AD9" s="415"/>
    </row>
    <row r="10" spans="1:49" ht="14.25" thickBot="1" x14ac:dyDescent="0.2">
      <c r="A10" s="1265"/>
      <c r="B10" s="1254"/>
      <c r="C10" s="1254"/>
      <c r="D10" s="1266" t="s">
        <v>288</v>
      </c>
      <c r="E10" s="1254"/>
      <c r="F10" s="1254"/>
      <c r="G10" s="1254"/>
      <c r="H10" s="707" t="s">
        <v>288</v>
      </c>
      <c r="I10" s="1249"/>
      <c r="J10" s="1250"/>
      <c r="K10" s="1250"/>
      <c r="L10" s="1250"/>
      <c r="M10" s="1250"/>
      <c r="N10" s="1250"/>
      <c r="O10" s="1245" t="s">
        <v>288</v>
      </c>
      <c r="P10" s="1246"/>
      <c r="Q10" s="414"/>
      <c r="R10" s="415"/>
      <c r="S10" s="415"/>
      <c r="T10" s="415"/>
      <c r="U10" s="415"/>
      <c r="V10" s="415"/>
      <c r="W10" s="415"/>
      <c r="X10" s="415"/>
      <c r="Y10" s="415"/>
      <c r="Z10" s="415"/>
      <c r="AA10" s="415"/>
      <c r="AB10" s="415"/>
      <c r="AC10" s="415"/>
      <c r="AD10" s="415"/>
    </row>
    <row r="11" spans="1:49" ht="14.25" thickBot="1" x14ac:dyDescent="0.2">
      <c r="A11" s="1249"/>
      <c r="B11" s="1250"/>
      <c r="C11" s="1250"/>
      <c r="D11" s="1246"/>
      <c r="E11" s="1250"/>
      <c r="F11" s="1250"/>
      <c r="G11" s="1250"/>
      <c r="H11" s="1245"/>
      <c r="I11" s="1251"/>
      <c r="J11" s="1252"/>
      <c r="K11" s="1252"/>
      <c r="L11" s="1252"/>
      <c r="M11" s="1252"/>
      <c r="N11" s="1252"/>
      <c r="O11" s="1247"/>
      <c r="P11" s="1248"/>
      <c r="Q11" s="229"/>
      <c r="R11" s="229"/>
      <c r="S11" s="229"/>
      <c r="T11" s="229"/>
    </row>
    <row r="12" spans="1:49" x14ac:dyDescent="0.15">
      <c r="A12" s="290"/>
      <c r="B12" s="290"/>
      <c r="C12" s="290"/>
      <c r="D12" s="290"/>
      <c r="E12" s="290"/>
      <c r="F12" s="290"/>
      <c r="G12" s="290"/>
      <c r="H12" s="290"/>
      <c r="I12" s="290"/>
      <c r="J12" s="290"/>
      <c r="K12" s="290"/>
      <c r="L12" s="290"/>
      <c r="M12" s="290"/>
      <c r="N12" s="290"/>
      <c r="O12" s="290"/>
      <c r="P12" s="290"/>
      <c r="Q12" s="229"/>
      <c r="R12" s="229"/>
      <c r="S12" s="229"/>
      <c r="T12" s="229"/>
    </row>
    <row r="13" spans="1:49" ht="9" customHeight="1" x14ac:dyDescent="0.15"/>
    <row r="14" spans="1:49" ht="18.75" customHeight="1" x14ac:dyDescent="0.15">
      <c r="A14" s="971" t="s">
        <v>1007</v>
      </c>
      <c r="B14" s="971"/>
      <c r="C14" s="971"/>
      <c r="D14" s="971"/>
      <c r="E14" s="971"/>
      <c r="F14" s="971"/>
      <c r="G14" s="971"/>
      <c r="H14" s="971"/>
      <c r="I14" s="971"/>
      <c r="J14" s="971"/>
      <c r="K14" s="971"/>
      <c r="L14" s="971"/>
      <c r="M14" s="971"/>
      <c r="N14" s="971"/>
      <c r="O14" s="971"/>
      <c r="P14" s="971"/>
      <c r="Q14" s="971"/>
      <c r="R14" s="971"/>
      <c r="S14" s="971"/>
      <c r="T14" s="971"/>
      <c r="U14" s="971"/>
      <c r="V14" s="971"/>
      <c r="W14" s="971"/>
    </row>
    <row r="15" spans="1:49" ht="14.25" customHeight="1" thickBot="1" x14ac:dyDescent="0.2">
      <c r="B15" s="416"/>
      <c r="C15" s="416"/>
      <c r="D15" s="416"/>
      <c r="E15" s="416"/>
      <c r="F15" s="416"/>
      <c r="G15" s="416"/>
      <c r="H15" s="416"/>
      <c r="I15" s="416"/>
      <c r="J15" s="416"/>
      <c r="K15" s="416"/>
      <c r="L15" s="416"/>
      <c r="M15" s="416"/>
      <c r="N15" s="416"/>
      <c r="O15" s="416"/>
      <c r="P15" s="416"/>
      <c r="Q15" s="416"/>
      <c r="R15" s="416"/>
      <c r="S15" s="416"/>
      <c r="T15" s="416"/>
      <c r="U15" s="416"/>
    </row>
    <row r="16" spans="1:49" x14ac:dyDescent="0.15">
      <c r="A16" s="1284" t="s">
        <v>285</v>
      </c>
      <c r="B16" s="1285"/>
      <c r="C16" s="1285"/>
      <c r="D16" s="1285"/>
      <c r="E16" s="1285"/>
      <c r="F16" s="1285"/>
      <c r="G16" s="1285"/>
      <c r="H16" s="1286"/>
      <c r="I16" s="1284" t="s">
        <v>71</v>
      </c>
      <c r="J16" s="1285"/>
      <c r="K16" s="1285"/>
      <c r="L16" s="1285"/>
      <c r="M16" s="1285"/>
      <c r="N16" s="1285"/>
      <c r="O16" s="1285"/>
      <c r="P16" s="1286"/>
      <c r="Q16" s="417"/>
      <c r="R16" s="229"/>
      <c r="S16" s="229"/>
      <c r="T16" s="229"/>
    </row>
    <row r="17" spans="1:23" x14ac:dyDescent="0.15">
      <c r="A17" s="1287" t="s">
        <v>0</v>
      </c>
      <c r="B17" s="1288"/>
      <c r="C17" s="1288"/>
      <c r="D17" s="1289"/>
      <c r="E17" s="1290" t="s">
        <v>14</v>
      </c>
      <c r="F17" s="1288"/>
      <c r="G17" s="1288"/>
      <c r="H17" s="1291"/>
      <c r="I17" s="1287" t="s">
        <v>0</v>
      </c>
      <c r="J17" s="1288"/>
      <c r="K17" s="1288"/>
      <c r="L17" s="1289"/>
      <c r="M17" s="1290" t="s">
        <v>68</v>
      </c>
      <c r="N17" s="1288"/>
      <c r="O17" s="1288"/>
      <c r="P17" s="1291"/>
      <c r="Q17" s="391"/>
      <c r="R17" s="229"/>
      <c r="S17" s="229"/>
      <c r="T17" s="229"/>
    </row>
    <row r="18" spans="1:23" x14ac:dyDescent="0.15">
      <c r="A18" s="1276"/>
      <c r="B18" s="1277"/>
      <c r="C18" s="1278"/>
      <c r="D18" s="1282" t="s">
        <v>72</v>
      </c>
      <c r="E18" s="1277"/>
      <c r="F18" s="1277"/>
      <c r="G18" s="1278"/>
      <c r="H18" s="1292" t="s">
        <v>72</v>
      </c>
      <c r="I18" s="1276"/>
      <c r="J18" s="1277"/>
      <c r="K18" s="1278"/>
      <c r="L18" s="1282" t="s">
        <v>72</v>
      </c>
      <c r="M18" s="1277"/>
      <c r="N18" s="1277"/>
      <c r="O18" s="1278"/>
      <c r="P18" s="1294" t="s">
        <v>72</v>
      </c>
      <c r="Q18" s="391"/>
      <c r="R18" s="229"/>
      <c r="S18" s="229"/>
      <c r="T18" s="229"/>
    </row>
    <row r="19" spans="1:23" ht="36" customHeight="1" thickBot="1" x14ac:dyDescent="0.2">
      <c r="A19" s="1279"/>
      <c r="B19" s="1280"/>
      <c r="C19" s="1281"/>
      <c r="D19" s="1283"/>
      <c r="E19" s="1280"/>
      <c r="F19" s="1280"/>
      <c r="G19" s="1281"/>
      <c r="H19" s="1293"/>
      <c r="I19" s="1279"/>
      <c r="J19" s="1280"/>
      <c r="K19" s="1281"/>
      <c r="L19" s="1283"/>
      <c r="M19" s="1280"/>
      <c r="N19" s="1280"/>
      <c r="O19" s="1281"/>
      <c r="P19" s="1293"/>
      <c r="Q19" s="391"/>
      <c r="R19" s="229"/>
      <c r="S19" s="229"/>
      <c r="T19" s="229"/>
    </row>
    <row r="20" spans="1:23" x14ac:dyDescent="0.15">
      <c r="A20" s="290"/>
      <c r="B20" s="290"/>
      <c r="C20" s="290"/>
      <c r="D20" s="418"/>
      <c r="E20" s="290"/>
      <c r="F20" s="290"/>
      <c r="G20" s="290"/>
      <c r="H20" s="418"/>
      <c r="I20" s="290"/>
      <c r="J20" s="290"/>
      <c r="K20" s="290"/>
      <c r="L20" s="418"/>
      <c r="M20" s="290"/>
      <c r="N20" s="290"/>
      <c r="O20" s="290"/>
      <c r="P20" s="418"/>
      <c r="Q20" s="391"/>
      <c r="R20" s="229"/>
      <c r="S20" s="229"/>
    </row>
    <row r="21" spans="1:23" ht="17.25" x14ac:dyDescent="0.15">
      <c r="A21" s="421"/>
      <c r="B21" s="419"/>
      <c r="C21" s="419"/>
      <c r="D21" s="419"/>
      <c r="E21" s="419"/>
      <c r="F21" s="419"/>
      <c r="G21" s="419"/>
      <c r="H21" s="419"/>
      <c r="I21" s="229"/>
      <c r="J21" s="391"/>
      <c r="K21" s="391"/>
      <c r="L21" s="391"/>
      <c r="M21" s="391"/>
      <c r="N21" s="391"/>
      <c r="O21" s="229"/>
      <c r="P21" s="229"/>
      <c r="Q21" s="229"/>
      <c r="R21" s="229"/>
      <c r="S21" s="229"/>
      <c r="T21" s="229"/>
    </row>
    <row r="22" spans="1:23" ht="16.5" customHeight="1" x14ac:dyDescent="0.15"/>
    <row r="23" spans="1:23" ht="16.5" customHeight="1" x14ac:dyDescent="0.15"/>
    <row r="25" spans="1:23" x14ac:dyDescent="0.15">
      <c r="A25" s="269" t="s">
        <v>989</v>
      </c>
    </row>
    <row r="26" spans="1:23" ht="14.25" thickBot="1" x14ac:dyDescent="0.2">
      <c r="A26" s="269" t="s">
        <v>990</v>
      </c>
    </row>
    <row r="27" spans="1:23" ht="16.5" customHeight="1" x14ac:dyDescent="0.15">
      <c r="A27" s="1267"/>
      <c r="B27" s="1268"/>
      <c r="C27" s="1268"/>
      <c r="D27" s="1268"/>
      <c r="E27" s="1268"/>
      <c r="F27" s="1268"/>
      <c r="G27" s="1268"/>
      <c r="H27" s="1268"/>
      <c r="I27" s="1268"/>
      <c r="J27" s="1268"/>
      <c r="K27" s="1268"/>
      <c r="L27" s="1268"/>
      <c r="M27" s="1268"/>
      <c r="N27" s="1268"/>
      <c r="O27" s="1268"/>
      <c r="P27" s="1268"/>
      <c r="Q27" s="1268"/>
      <c r="R27" s="1268"/>
      <c r="S27" s="1268"/>
      <c r="T27" s="1268"/>
      <c r="U27" s="1268"/>
      <c r="V27" s="1268"/>
      <c r="W27" s="1269"/>
    </row>
    <row r="28" spans="1:23" x14ac:dyDescent="0.15">
      <c r="A28" s="1270"/>
      <c r="B28" s="1271"/>
      <c r="C28" s="1271"/>
      <c r="D28" s="1271"/>
      <c r="E28" s="1271"/>
      <c r="F28" s="1271"/>
      <c r="G28" s="1271"/>
      <c r="H28" s="1271"/>
      <c r="I28" s="1271"/>
      <c r="J28" s="1271"/>
      <c r="K28" s="1271"/>
      <c r="L28" s="1271"/>
      <c r="M28" s="1271"/>
      <c r="N28" s="1271"/>
      <c r="O28" s="1271"/>
      <c r="P28" s="1271"/>
      <c r="Q28" s="1271"/>
      <c r="R28" s="1271"/>
      <c r="S28" s="1271"/>
      <c r="T28" s="1271"/>
      <c r="U28" s="1271"/>
      <c r="V28" s="1271"/>
      <c r="W28" s="1272"/>
    </row>
    <row r="29" spans="1:23" x14ac:dyDescent="0.15">
      <c r="A29" s="1270"/>
      <c r="B29" s="1271"/>
      <c r="C29" s="1271"/>
      <c r="D29" s="1271"/>
      <c r="E29" s="1271"/>
      <c r="F29" s="1271"/>
      <c r="G29" s="1271"/>
      <c r="H29" s="1271"/>
      <c r="I29" s="1271"/>
      <c r="J29" s="1271"/>
      <c r="K29" s="1271"/>
      <c r="L29" s="1271"/>
      <c r="M29" s="1271"/>
      <c r="N29" s="1271"/>
      <c r="O29" s="1271"/>
      <c r="P29" s="1271"/>
      <c r="Q29" s="1271"/>
      <c r="R29" s="1271"/>
      <c r="S29" s="1271"/>
      <c r="T29" s="1271"/>
      <c r="U29" s="1271"/>
      <c r="V29" s="1271"/>
      <c r="W29" s="1272"/>
    </row>
    <row r="30" spans="1:23" x14ac:dyDescent="0.15">
      <c r="A30" s="1270"/>
      <c r="B30" s="1271"/>
      <c r="C30" s="1271"/>
      <c r="D30" s="1271"/>
      <c r="E30" s="1271"/>
      <c r="F30" s="1271"/>
      <c r="G30" s="1271"/>
      <c r="H30" s="1271"/>
      <c r="I30" s="1271"/>
      <c r="J30" s="1271"/>
      <c r="K30" s="1271"/>
      <c r="L30" s="1271"/>
      <c r="M30" s="1271"/>
      <c r="N30" s="1271"/>
      <c r="O30" s="1271"/>
      <c r="P30" s="1271"/>
      <c r="Q30" s="1271"/>
      <c r="R30" s="1271"/>
      <c r="S30" s="1271"/>
      <c r="T30" s="1271"/>
      <c r="U30" s="1271"/>
      <c r="V30" s="1271"/>
      <c r="W30" s="1272"/>
    </row>
    <row r="31" spans="1:23" x14ac:dyDescent="0.15">
      <c r="A31" s="1270"/>
      <c r="B31" s="1271"/>
      <c r="C31" s="1271"/>
      <c r="D31" s="1271"/>
      <c r="E31" s="1271"/>
      <c r="F31" s="1271"/>
      <c r="G31" s="1271"/>
      <c r="H31" s="1271"/>
      <c r="I31" s="1271"/>
      <c r="J31" s="1271"/>
      <c r="K31" s="1271"/>
      <c r="L31" s="1271"/>
      <c r="M31" s="1271"/>
      <c r="N31" s="1271"/>
      <c r="O31" s="1271"/>
      <c r="P31" s="1271"/>
      <c r="Q31" s="1271"/>
      <c r="R31" s="1271"/>
      <c r="S31" s="1271"/>
      <c r="T31" s="1271"/>
      <c r="U31" s="1271"/>
      <c r="V31" s="1271"/>
      <c r="W31" s="1272"/>
    </row>
    <row r="32" spans="1:23" ht="14.25" thickBot="1" x14ac:dyDescent="0.2">
      <c r="A32" s="1273"/>
      <c r="B32" s="1274"/>
      <c r="C32" s="1274"/>
      <c r="D32" s="1274"/>
      <c r="E32" s="1274"/>
      <c r="F32" s="1274"/>
      <c r="G32" s="1274"/>
      <c r="H32" s="1274"/>
      <c r="I32" s="1274"/>
      <c r="J32" s="1274"/>
      <c r="K32" s="1274"/>
      <c r="L32" s="1274"/>
      <c r="M32" s="1274"/>
      <c r="N32" s="1274"/>
      <c r="O32" s="1274"/>
      <c r="P32" s="1274"/>
      <c r="Q32" s="1274"/>
      <c r="R32" s="1274"/>
      <c r="S32" s="1274"/>
      <c r="T32" s="1274"/>
      <c r="U32" s="1274"/>
      <c r="V32" s="1274"/>
      <c r="W32" s="1275"/>
    </row>
    <row r="35" s="286" customFormat="1" ht="16.5" customHeight="1" x14ac:dyDescent="0.15"/>
    <row r="36" s="286" customFormat="1" ht="16.5" customHeight="1" x14ac:dyDescent="0.15"/>
    <row r="37" s="286" customFormat="1" ht="16.5" customHeight="1" x14ac:dyDescent="0.15"/>
    <row r="38" s="286" customFormat="1" ht="16.5" customHeight="1" x14ac:dyDescent="0.15"/>
    <row r="46" s="286" customFormat="1" ht="18.75" customHeight="1" x14ac:dyDescent="0.15"/>
    <row r="47" s="286" customFormat="1" ht="18.75" customHeight="1" x14ac:dyDescent="0.15"/>
  </sheetData>
  <sheetProtection sheet="1" objects="1" scenarios="1"/>
  <mergeCells count="29">
    <mergeCell ref="A27:W32"/>
    <mergeCell ref="A14:W14"/>
    <mergeCell ref="A18:C19"/>
    <mergeCell ref="D18:D19"/>
    <mergeCell ref="E18:G19"/>
    <mergeCell ref="A16:H16"/>
    <mergeCell ref="I16:P16"/>
    <mergeCell ref="A17:D17"/>
    <mergeCell ref="E17:H17"/>
    <mergeCell ref="I17:L17"/>
    <mergeCell ref="M17:P17"/>
    <mergeCell ref="H18:H19"/>
    <mergeCell ref="I18:K19"/>
    <mergeCell ref="L18:L19"/>
    <mergeCell ref="M18:O19"/>
    <mergeCell ref="P18:P19"/>
    <mergeCell ref="AF1:AF2"/>
    <mergeCell ref="AG1:AL2"/>
    <mergeCell ref="I8:P9"/>
    <mergeCell ref="O10:P11"/>
    <mergeCell ref="I10:N11"/>
    <mergeCell ref="A4:N4"/>
    <mergeCell ref="E10:G11"/>
    <mergeCell ref="A8:D9"/>
    <mergeCell ref="H10:H11"/>
    <mergeCell ref="E8:H9"/>
    <mergeCell ref="A10:C11"/>
    <mergeCell ref="D10:D11"/>
    <mergeCell ref="A6:K6"/>
  </mergeCells>
  <phoneticPr fontId="1"/>
  <conditionalFormatting sqref="A10:C11">
    <cfRule type="expression" dxfId="74" priority="13">
      <formula>$A$10&lt;&gt;""</formula>
    </cfRule>
  </conditionalFormatting>
  <conditionalFormatting sqref="A10:C12">
    <cfRule type="expression" dxfId="73" priority="1036">
      <formula>A$78&lt;&gt;""</formula>
    </cfRule>
    <cfRule type="expression" dxfId="72" priority="1039">
      <formula>$AC$1=TRUE</formula>
    </cfRule>
  </conditionalFormatting>
  <conditionalFormatting sqref="A18:C19 E18:G19 I18:K19 M18:O19">
    <cfRule type="expression" dxfId="71" priority="9">
      <formula>$AC$1=TRUE</formula>
    </cfRule>
  </conditionalFormatting>
  <conditionalFormatting sqref="A18:C19">
    <cfRule type="expression" dxfId="69" priority="3">
      <formula>$A$18&lt;&gt;""</formula>
    </cfRule>
  </conditionalFormatting>
  <conditionalFormatting sqref="A18:C20">
    <cfRule type="expression" dxfId="68" priority="971">
      <formula>A$72&lt;&gt;""</formula>
    </cfRule>
  </conditionalFormatting>
  <conditionalFormatting sqref="E10:G11">
    <cfRule type="expression" dxfId="67" priority="12">
      <formula>$E$10&lt;&gt;""</formula>
    </cfRule>
  </conditionalFormatting>
  <conditionalFormatting sqref="E10:G12 I10:N12">
    <cfRule type="expression" dxfId="66" priority="816">
      <formula>$AC$1=TRUE</formula>
    </cfRule>
  </conditionalFormatting>
  <conditionalFormatting sqref="E18:G19">
    <cfRule type="expression" dxfId="65" priority="2">
      <formula>$E$18&lt;&gt;""</formula>
    </cfRule>
  </conditionalFormatting>
  <conditionalFormatting sqref="E18:G20">
    <cfRule type="expression" dxfId="63" priority="963">
      <formula>E$72&lt;&gt;""</formula>
    </cfRule>
  </conditionalFormatting>
  <conditionalFormatting sqref="I10 E10:G12">
    <cfRule type="expression" dxfId="62" priority="953">
      <formula>E$78&lt;&gt;""</formula>
    </cfRule>
  </conditionalFormatting>
  <conditionalFormatting sqref="I18:K19">
    <cfRule type="expression" dxfId="61" priority="8">
      <formula>$I$18&lt;&gt;""</formula>
    </cfRule>
  </conditionalFormatting>
  <conditionalFormatting sqref="I18:K20">
    <cfRule type="expression" dxfId="60" priority="967">
      <formula>I$72&lt;&gt;""</formula>
    </cfRule>
  </conditionalFormatting>
  <conditionalFormatting sqref="I10:N11">
    <cfRule type="expression" dxfId="59" priority="11">
      <formula>$I$10&lt;&gt;""</formula>
    </cfRule>
  </conditionalFormatting>
  <conditionalFormatting sqref="M18:O19">
    <cfRule type="expression" dxfId="58" priority="1">
      <formula>$M$18&lt;&gt;""</formula>
    </cfRule>
  </conditionalFormatting>
  <conditionalFormatting sqref="M18:O20 A18:C20 I18:K20 E18:G20 I10 A10:C12 E10:G12">
    <cfRule type="expression" dxfId="56" priority="996">
      <formula>$AP$86=TRUE</formula>
    </cfRule>
    <cfRule type="expression" dxfId="55" priority="997">
      <formula>$AO$6=TRUE</formula>
    </cfRule>
  </conditionalFormatting>
  <conditionalFormatting sqref="M18:O20">
    <cfRule type="expression" dxfId="54" priority="998">
      <formula>M$72&lt;&gt;""</formula>
    </cfRule>
  </conditionalFormatting>
  <conditionalFormatting sqref="M20:O20">
    <cfRule type="expression" dxfId="53" priority="983">
      <formula>M$72&lt;&gt;""</formula>
    </cfRule>
  </conditionalFormatting>
  <conditionalFormatting sqref="AD1:AL2">
    <cfRule type="expression" dxfId="50" priority="823">
      <formula>$AC$1=TRUE</formula>
    </cfRule>
  </conditionalFormatting>
  <pageMargins left="0.70866141732283472" right="0.59055118110236227" top="0.6692913385826772" bottom="0.55118110236220474" header="0.31496062992125984" footer="0.31496062992125984"/>
  <pageSetup paperSize="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3" r:id="rId4" name="Check Box 3">
              <controlPr defaultSize="0" autoFill="0" autoLine="0" autoPict="0">
                <anchor moveWithCells="1">
                  <from>
                    <xdr:col>29</xdr:col>
                    <xdr:colOff>19050</xdr:colOff>
                    <xdr:row>0</xdr:row>
                    <xdr:rowOff>123825</xdr:rowOff>
                  </from>
                  <to>
                    <xdr:col>31</xdr:col>
                    <xdr:colOff>19050</xdr:colOff>
                    <xdr:row>1</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5" id="{A89040DF-36A8-4F7B-BA4E-E14F3DFAC8B0}">
            <xm:f>$AW$5=生徒数【非表示にする】!$G$19</xm:f>
            <x14:dxf>
              <font>
                <u val="none"/>
                <color rgb="FFFF0066"/>
              </font>
              <border>
                <left/>
                <right/>
                <top/>
                <bottom/>
              </border>
            </x14:dxf>
          </x14:cfRule>
          <xm:sqref>A21</xm:sqref>
        </x14:conditionalFormatting>
        <x14:conditionalFormatting xmlns:xm="http://schemas.microsoft.com/office/excel/2006/main">
          <x14:cfRule type="expression" priority="50" id="{0005E00D-611C-4D41-8592-F68A97A4499F}">
            <xm:f>表紙!$AJ$24&lt;&gt;""</xm:f>
            <x14:dxf>
              <fill>
                <patternFill>
                  <bgColor rgb="FFFFFF99"/>
                </patternFill>
              </fill>
            </x14:dxf>
          </x14:cfRule>
          <xm:sqref>A18:C19 I18:K19</xm:sqref>
        </x14:conditionalFormatting>
        <x14:conditionalFormatting xmlns:xm="http://schemas.microsoft.com/office/excel/2006/main">
          <x14:cfRule type="expression" priority="10" id="{DFF11F49-FF9C-45F1-85FA-20AE6AC13CD3}">
            <xm:f>表紙!$AJ$26&lt;&gt;""</xm:f>
            <x14:dxf>
              <fill>
                <patternFill>
                  <bgColor rgb="FFFFFF99"/>
                </patternFill>
              </fill>
            </x14:dxf>
          </x14:cfRule>
          <xm:sqref>E18:G19</xm:sqref>
        </x14:conditionalFormatting>
        <x14:conditionalFormatting xmlns:xm="http://schemas.microsoft.com/office/excel/2006/main">
          <x14:cfRule type="expression" priority="994" id="{EBBFADFC-E67F-409F-853C-21DF59DC1400}">
            <xm:f>表紙!$AJ$25&lt;&gt;""</xm:f>
            <x14:dxf>
              <fill>
                <patternFill>
                  <bgColor rgb="FFFFFF99"/>
                </patternFill>
              </fill>
            </x14:dxf>
          </x14:cfRule>
          <xm:sqref>M18:O19</xm:sqref>
        </x14:conditionalFormatting>
        <x14:conditionalFormatting xmlns:xm="http://schemas.microsoft.com/office/excel/2006/main">
          <x14:cfRule type="expression" priority="100" id="{B6D3EAF1-BA6C-442B-BB59-25A7CEE40133}">
            <xm:f>$AW$6=生徒数【非表示にする】!$Y$7</xm:f>
            <x14:dxf>
              <font>
                <b/>
                <i val="0"/>
                <color rgb="FFFF0066"/>
              </font>
              <fill>
                <patternFill patternType="solid">
                  <bgColor theme="2" tint="-9.9948118533890809E-2"/>
                </patternFill>
              </fill>
            </x14:dxf>
          </x14:cfRule>
          <xm:sqref>O4:AG4</xm:sqref>
        </x14:conditionalFormatting>
        <x14:conditionalFormatting xmlns:xm="http://schemas.microsoft.com/office/excel/2006/main">
          <x14:cfRule type="expression" priority="101" id="{96DACCFA-ABC2-4F7F-9EBE-80FE197ECA7D}">
            <xm:f>$AW$6=生徒数【非表示にする】!$Y$7</xm:f>
            <x14:dxf>
              <font>
                <color theme="0"/>
              </font>
              <fill>
                <patternFill patternType="none">
                  <bgColor auto="1"/>
                </patternFill>
              </fill>
            </x14:dxf>
          </x14:cfRule>
          <xm:sqref>Q9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EAA69FFCD54A4CA4B10D2C6F301D04" ma:contentTypeVersion="15" ma:contentTypeDescription="新しいドキュメントを作成します。" ma:contentTypeScope="" ma:versionID="53eaff7fee2c79c041d3befd9a8ed06a">
  <xsd:schema xmlns:xsd="http://www.w3.org/2001/XMLSchema" xmlns:xs="http://www.w3.org/2001/XMLSchema" xmlns:p="http://schemas.microsoft.com/office/2006/metadata/properties" xmlns:ns2="77eb859c-8ed8-4b29-b3ea-4cf315ee03db" xmlns:ns3="9b3f44bc-2a92-480b-9842-cd66b3ff782d" targetNamespace="http://schemas.microsoft.com/office/2006/metadata/properties" ma:root="true" ma:fieldsID="6c00e6fa3656cf70259288d99fc7d12f" ns2:_="" ns3:_="">
    <xsd:import namespace="77eb859c-8ed8-4b29-b3ea-4cf315ee03db"/>
    <xsd:import namespace="9b3f44bc-2a92-480b-9842-cd66b3ff782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b859c-8ed8-4b29-b3ea-4cf315ee0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827c47b-4b8a-4c01-921f-5c3cc2f89e6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f44bc-2a92-480b-9842-cd66b3ff782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96e12ad-2d67-4a92-a623-f6c6c01596a5}" ma:internalName="TaxCatchAll" ma:showField="CatchAllData" ma:web="9b3f44bc-2a92-480b-9842-cd66b3ff782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3f44bc-2a92-480b-9842-cd66b3ff782d" xsi:nil="true"/>
    <lcf76f155ced4ddcb4097134ff3c332f xmlns="77eb859c-8ed8-4b29-b3ea-4cf315ee03d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CA08-38EF-4773-A4F2-057442B00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b859c-8ed8-4b29-b3ea-4cf315ee03db"/>
    <ds:schemaRef ds:uri="9b3f44bc-2a92-480b-9842-cd66b3ff78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FD8CAE-D744-4C0D-8FDE-F53F15CFA9A4}">
  <ds:schemaRefs>
    <ds:schemaRef ds:uri="http://schemas.microsoft.com/office/2006/metadata/properties"/>
    <ds:schemaRef ds:uri="77eb859c-8ed8-4b29-b3ea-4cf315ee03db"/>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9b3f44bc-2a92-480b-9842-cd66b3ff782d"/>
    <ds:schemaRef ds:uri="http://purl.org/dc/elements/1.1/"/>
  </ds:schemaRefs>
</ds:datastoreItem>
</file>

<file path=customXml/itemProps3.xml><?xml version="1.0" encoding="utf-8"?>
<ds:datastoreItem xmlns:ds="http://schemas.openxmlformats.org/officeDocument/2006/customXml" ds:itemID="{52D3F643-BA50-48C5-81DB-DA6808282D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39</vt:i4>
      </vt:variant>
    </vt:vector>
  </HeadingPairs>
  <TitlesOfParts>
    <vt:vector size="56" baseType="lpstr">
      <vt:lpstr>表紙</vt:lpstr>
      <vt:lpstr>表紙プルダウン【非表示にする】</vt:lpstr>
      <vt:lpstr>Ⅰ.入学状況等（５年一貫）</vt:lpstr>
      <vt:lpstr>Ⅰ.入学状況等（准看・専攻科）</vt:lpstr>
      <vt:lpstr>Ⅱ.生徒納付金</vt:lpstr>
      <vt:lpstr>Ⅲ．教職員の状況</vt:lpstr>
      <vt:lpstr>Ⅳ.講師の人件費</vt:lpstr>
      <vt:lpstr>Ⅴ.実習に関する状況</vt:lpstr>
      <vt:lpstr>Ⅵ.看護師国家試験</vt:lpstr>
      <vt:lpstr>目次【非表示にする】</vt:lpstr>
      <vt:lpstr>７年度学校名簿 【非表示にする】</vt:lpstr>
      <vt:lpstr>生徒数【非表示にする】</vt:lpstr>
      <vt:lpstr>（回答不要）</vt:lpstr>
      <vt:lpstr>1入力不要です</vt:lpstr>
      <vt:lpstr>2入力不要です</vt:lpstr>
      <vt:lpstr>3入力不要です</vt:lpstr>
      <vt:lpstr>4入力不要です</vt:lpstr>
      <vt:lpstr>'（回答不要）'!Print_Area</vt:lpstr>
      <vt:lpstr>'７年度学校名簿 【非表示にする】'!Print_Area</vt:lpstr>
      <vt:lpstr>'Ⅰ.入学状況等（５年一貫）'!Print_Area</vt:lpstr>
      <vt:lpstr>'Ⅰ.入学状況等（准看・専攻科）'!Print_Area</vt:lpstr>
      <vt:lpstr>Ⅲ．教職員の状況!Print_Area</vt:lpstr>
      <vt:lpstr>Ⅳ.講師の人件費!Print_Area</vt:lpstr>
      <vt:lpstr>Ⅴ.実習に関する状況!Print_Area</vt:lpstr>
      <vt:lpstr>Ⅵ.看護師国家試験!Print_Area</vt:lpstr>
      <vt:lpstr>表紙!Print_Area</vt:lpstr>
      <vt:lpstr>'７年度学校名簿 【非表示にする】'!Print_Titles</vt:lpstr>
      <vt:lpstr>愛知</vt:lpstr>
      <vt:lpstr>愛媛</vt:lpstr>
      <vt:lpstr>茨城</vt:lpstr>
      <vt:lpstr>岡山</vt:lpstr>
      <vt:lpstr>岩手</vt:lpstr>
      <vt:lpstr>岐阜</vt:lpstr>
      <vt:lpstr>宮崎</vt:lpstr>
      <vt:lpstr>京都</vt:lpstr>
      <vt:lpstr>熊本</vt:lpstr>
      <vt:lpstr>広島</vt:lpstr>
      <vt:lpstr>香川</vt:lpstr>
      <vt:lpstr>高知</vt:lpstr>
      <vt:lpstr>佐賀</vt:lpstr>
      <vt:lpstr>山口</vt:lpstr>
      <vt:lpstr>滋賀</vt:lpstr>
      <vt:lpstr>鹿児島</vt:lpstr>
      <vt:lpstr>新潟</vt:lpstr>
      <vt:lpstr>青森</vt:lpstr>
      <vt:lpstr>静岡</vt:lpstr>
      <vt:lpstr>選択してください</vt:lpstr>
      <vt:lpstr>大阪</vt:lpstr>
      <vt:lpstr>大分</vt:lpstr>
      <vt:lpstr>長崎</vt:lpstr>
      <vt:lpstr>鳥取</vt:lpstr>
      <vt:lpstr>東京</vt:lpstr>
      <vt:lpstr>奈良</vt:lpstr>
      <vt:lpstr>福井</vt:lpstr>
      <vt:lpstr>福岡</vt:lpstr>
      <vt:lpstr>福島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2021-02-12T02:15:14Z</dcterms:created>
  <dcterms:modified xsi:type="dcterms:W3CDTF">2025-10-29T00:09:21Z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0x010100AAEAA69FFCD54A4CA4B10D2C6F301D04</vt:lpwstr>
  </property>
  <property fmtid="{D5CDD505-2E9C-101B-9397-08002B2CF9AE}" pid="3" name="MediaServiceImageTags">
    <vt:lpwstr/>
  </property>
</Properties>
</file>